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65682\AppData\Local\rubicon\Acta Nova Client\Data\403265836\"/>
    </mc:Choice>
  </mc:AlternateContent>
  <xr:revisionPtr revIDLastSave="0" documentId="13_ncr:1_{F6BC7788-E307-40EB-8D61-4794C02C2B87}" xr6:coauthVersionLast="47" xr6:coauthVersionMax="47" xr10:uidLastSave="{00000000-0000-0000-0000-000000000000}"/>
  <bookViews>
    <workbookView xWindow="-120" yWindow="-120" windowWidth="38640" windowHeight="23520" xr2:uid="{00000000-000D-0000-FFFF-FFFF00000000}"/>
  </bookViews>
  <sheets>
    <sheet name="Modulo bilancio separato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iB">#REF!</definedName>
    <definedName name="_Akt_RAP">#REF!</definedName>
    <definedName name="_Aktiven_BW">#REF!</definedName>
    <definedName name="_Aktiven_HR">#REF!</definedName>
    <definedName name="_Ao_Aufw">#REF!</definedName>
    <definedName name="_Ao_Ertr">#REF!</definedName>
    <definedName name="_Betverz">#REF!</definedName>
    <definedName name="_Bewertungsres_LJ">#REF!</definedName>
    <definedName name="_Bewertungsres_n_lat_Steu_LJ">#REF!</definedName>
    <definedName name="_Bewertungsreserve">#REF!</definedName>
    <definedName name="_Bil_AiB">#REF!</definedName>
    <definedName name="_Bil_Aktive_RAP">#REF!</definedName>
    <definedName name="_Bil_EK_BW">#REF!</definedName>
    <definedName name="_Bil_FinAnl">#REF!</definedName>
    <definedName name="_Bil_Immat">#REF!</definedName>
    <definedName name="_Bil_Passive_RAP">#REF!</definedName>
    <definedName name="_Bil_RST">#REF!</definedName>
    <definedName name="_Bil_Sachanl">#REF!</definedName>
    <definedName name="_Datum_Beginn">#REF!</definedName>
    <definedName name="_Datum_Ende">#REF!</definedName>
    <definedName name="_Datum_Rechnungsjahr">#REF!</definedName>
    <definedName name="_EK_BW">#REF!</definedName>
    <definedName name="_ER_ao_Aufw">#REF!</definedName>
    <definedName name="_ER_ao_Ertr">#REF!</definedName>
    <definedName name="_ER_Gew_AV">#REF!</definedName>
    <definedName name="_ER_Unternehmungserg_BW">#REF!</definedName>
    <definedName name="_ER_Unternehmungserg_HR">#REF!</definedName>
    <definedName name="_ER_Verl_AV">#REF!</definedName>
    <definedName name="_FinAnl">#REF!</definedName>
    <definedName name="_Gew_AV">#REF!</definedName>
    <definedName name="_Immat">#REF!</definedName>
    <definedName name="_Lat_Steuer_LJ">#REF!</definedName>
    <definedName name="_Lat_Steuer_VJ">#REF!</definedName>
    <definedName name="_Name_Firma">#REF!</definedName>
    <definedName name="_Obliverz">#REF!</definedName>
    <definedName name="_Passive_RAP">#REF!</definedName>
    <definedName name="_Passiven_BW">#REF!</definedName>
    <definedName name="_Passiven_HR">#REF!</definedName>
    <definedName name="_RST">#REF!</definedName>
    <definedName name="_Sachanl">#REF!</definedName>
    <definedName name="_Umb_AW_AiB">#REF!</definedName>
    <definedName name="_Umb_AW_FinAnl">#REF!</definedName>
    <definedName name="_Umb_AW_Immat">#REF!</definedName>
    <definedName name="_Umb_AW_Sachanl">#REF!</definedName>
    <definedName name="_Umb_Betrag">#REF!</definedName>
    <definedName name="_Umb_Haben">#REF!</definedName>
    <definedName name="_Umb_Soll">#REF!</definedName>
    <definedName name="_Umb_WB_AiB">#REF!</definedName>
    <definedName name="_Umb_WB_FinAnl">#REF!</definedName>
    <definedName name="_Umb_WB_Immat">#REF!</definedName>
    <definedName name="_Umb_WB_Sachanl">#REF!</definedName>
    <definedName name="_Umbew_AW_AiB">#REF!</definedName>
    <definedName name="_Umbew_AW_FinAnl">#REF!</definedName>
    <definedName name="_Umbew_AW_Immat">#REF!</definedName>
    <definedName name="_Umbew_AW_Sachanl">#REF!</definedName>
    <definedName name="_Umbew_Betrag">#REF!</definedName>
    <definedName name="_Umbew_Gewinn">#REF!</definedName>
    <definedName name="_Umbew_Haben">#REF!</definedName>
    <definedName name="_Umbew_Soll">#REF!</definedName>
    <definedName name="_Umbew_WB_AiB">#REF!</definedName>
    <definedName name="_Umbew_WB_FinAnl">#REF!</definedName>
    <definedName name="_Umbew_WB_Immat">#REF!</definedName>
    <definedName name="_Umbew_WB_Sachanl">#REF!</definedName>
    <definedName name="_Unternehmungserg_BW">#REF!</definedName>
    <definedName name="_Veränd_Bewertungsres">#REF!</definedName>
    <definedName name="_Veränd_Bewres_nach_Steuern">#REF!</definedName>
    <definedName name="_Veränd_lat_Steuern">#REF!</definedName>
    <definedName name="_Verl_AV">#REF!</definedName>
    <definedName name="a">#REF!</definedName>
    <definedName name="AJE_Betrag">#REF!</definedName>
    <definedName name="AJE_BetragC">#REF!</definedName>
    <definedName name="AJE_Haben">#REF!</definedName>
    <definedName name="AJE_HabenC">#REF!</definedName>
    <definedName name="AJE_SOLL">#REF!</definedName>
    <definedName name="AJE_SollC">#REF!</definedName>
    <definedName name="Area_stampa_MI">#REF!</definedName>
    <definedName name="Betrag_C">#REF!</definedName>
    <definedName name="BetriebCPU">#REF!</definedName>
    <definedName name="BetriebDE">#REF!</definedName>
    <definedName name="BetriebDisk">#REF!</definedName>
    <definedName name="BetriebDiv2">#REF!</definedName>
    <definedName name="BetriebDruck">#REF!</definedName>
    <definedName name="BetriebFichen">#REF!</definedName>
    <definedName name="BetriebKass">#REF!</definedName>
    <definedName name="BetriebKopien">#REF!</definedName>
    <definedName name="BetriebZESE">#REF!</definedName>
    <definedName name="BetriebZESE2">#REF!</definedName>
    <definedName name="BEx1EXI052D4YI6YES6U8W31LPD0" hidden="1">#REF!</definedName>
    <definedName name="BEx1I4W0MIKOK7N3ARLFK6DXLU0J" hidden="1">#REF!</definedName>
    <definedName name="BEx1JXX6WDHUS3DGASNOWP18OYFK" hidden="1">#REF!</definedName>
    <definedName name="BEx1LFPVN43E1XYIC3U3WVUQKD07" hidden="1">#REF!</definedName>
    <definedName name="BEx1MO81TFQ2Q6IUD9JPHPT3T41M" hidden="1">#REF!</definedName>
    <definedName name="BEx1NHLA59NDZAGTUXRLFD5P0PZC" hidden="1">[1]Tabelle1!#REF!</definedName>
    <definedName name="BEx1ORLFDR1YTPGJVD66D8CAVAD5" hidden="1">#REF!</definedName>
    <definedName name="BEx1Q8N6X6GEJB8DRE3RPQSUAA8G" hidden="1">#REF!</definedName>
    <definedName name="BEx1RUMVOJGSM2DUGOAI045M80VP" hidden="1">#REF!</definedName>
    <definedName name="BEx1TJXB7HNG09Z0PGBG8WGVIMBK" hidden="1">#REF!</definedName>
    <definedName name="BEx1UHSC486XHDDBK1NURQYU8EE6" hidden="1">#REF!</definedName>
    <definedName name="BEx1VZ4XQ4SBL9I0UEPZXYKQKBBB" hidden="1">#REF!</definedName>
    <definedName name="BEx1WC0U893TWS84JMXGA6QZOISR" hidden="1">#REF!</definedName>
    <definedName name="BEx1WNUZ75I8J7QOLIJWSF1TO54L" hidden="1">#REF!</definedName>
    <definedName name="BEx1XK2YVCPM5N4E3F0X8DGDVZ76" hidden="1">#REF!</definedName>
    <definedName name="BEx1XMHAJBB2ZKPHD00W4TADNBPG" hidden="1">#REF!</definedName>
    <definedName name="BEx1YOZO233NIG0Y92FK1NCXTBFP" hidden="1">#REF!</definedName>
    <definedName name="BEx3BK5SN334V8JK2Z74V9FT16NA" hidden="1">[1]Tabelle1!#REF!</definedName>
    <definedName name="BEx3BPJYUHNT855QT7O6JSYKBFQ7" hidden="1">#REF!</definedName>
    <definedName name="BEx3D7NF21DDPTDXY6G831ARGKTG" hidden="1">#REF!</definedName>
    <definedName name="BEx3DP188XFMPZ1HGYVTIJET05G6" hidden="1">[1]Tabelle1!#REF!</definedName>
    <definedName name="BEx3K9NAYV5ZLHXPBWGAHO7UKXGH" hidden="1">[1]Tabelle1!#REF!</definedName>
    <definedName name="BEx3KHQL79C4XXHKEVJB19K34WJ0" hidden="1">#REF!</definedName>
    <definedName name="BEx3L9RBN7U6D7ZCW6C8BEWVEL0O" hidden="1">#REF!</definedName>
    <definedName name="BEx3MLK7KN7KIYZGTPZQB834WQX8" hidden="1">#REF!</definedName>
    <definedName name="BEx3N6UA1LD5XC4H066H6HB5A6HW" hidden="1">#REF!</definedName>
    <definedName name="BEx3P9GQJ2STYNTRBDDWQKB0WLGV" hidden="1">#REF!</definedName>
    <definedName name="BEx3Q88BMK2UK1C8SPFEZPQS4T6Q" hidden="1">[1]Tabelle1!#REF!</definedName>
    <definedName name="BEx3QTNOMZMIHOJ9AAWIVGE5FN76" hidden="1">#REF!</definedName>
    <definedName name="BEx3RGQIMR2DFX8CDFNFTSFQZ6CW" hidden="1">#REF!</definedName>
    <definedName name="BEx57ODXEE1B5MOO0UA7IZXZO3XG" hidden="1">#REF!</definedName>
    <definedName name="BEx580Z4DOPBXPDNK8SAN9E6MEHB" hidden="1">#REF!</definedName>
    <definedName name="BEx586DBNHY36M44NH8N6Q3BBAEA" hidden="1">#REF!</definedName>
    <definedName name="BEx58VZR3E6V6F3U34AJK1FGK1KT" hidden="1">#REF!</definedName>
    <definedName name="BEx595VRWGO0FQ7K7I5TWDEESOBE" hidden="1">#REF!</definedName>
    <definedName name="BEx59BVMJX3UPLYP1EW9XM5OS7HT" hidden="1">#REF!</definedName>
    <definedName name="BEx59SIBM0ZB9UKVD83XR6YT5F44" hidden="1">#REF!</definedName>
    <definedName name="BEx5AXF5YNAMTH6MAS6DDIBJSZ6Q" hidden="1">#REF!</definedName>
    <definedName name="BEx5BQSERRFFJRWH59M0OQYC02FT" hidden="1">#REF!</definedName>
    <definedName name="BEx5C6OA3T0UD5I1E958SXZW4RH2" hidden="1">#REF!</definedName>
    <definedName name="BEx5EEJM7I7GA6DMLA25JIDHQU9X" hidden="1">#REF!</definedName>
    <definedName name="BEx5EK35FSMER3E14JP811AYTCY6" hidden="1">#REF!</definedName>
    <definedName name="BEx5FMLQNS0ZC90QHOIIT9A95SL5" hidden="1">[1]Tabelle1!#REF!</definedName>
    <definedName name="BEx5FOZW9F32CZJ2B7QR6ODUKSNY" hidden="1">#REF!</definedName>
    <definedName name="BEx5FPG53K0E9U2XILKRQ4WA21ZO" hidden="1">#REF!</definedName>
    <definedName name="BEx5G0JCK1SG7NEY82H59CGMQKJZ" hidden="1">#REF!</definedName>
    <definedName name="BEx5J87ZTPBDXTO6LUUTTOMYNKB6" hidden="1">#REF!</definedName>
    <definedName name="BEx5KHRV9P32H1LD94F283YG8DXJ" hidden="1">#REF!</definedName>
    <definedName name="BEx5MZZDR7DWUNPTN0OGRWFCTMQU" hidden="1">[1]Tabelle1!#REF!</definedName>
    <definedName name="BEx5NBIUIH9T0OQYT5KC5PHZ4M7F" hidden="1">#REF!</definedName>
    <definedName name="BEx5NO9CKW13HYDKPAXX7AUYXQU0" hidden="1">#REF!</definedName>
    <definedName name="BEx5PJUAE1ZD0V0X4GQEU6E3A7S6" hidden="1">#REF!</definedName>
    <definedName name="BEx5PZFDTPQDHRLCP2JX849Q2AO9" hidden="1">#REF!</definedName>
    <definedName name="BEx77S0NK76FWICWE3TOKYSMCS99" hidden="1">#REF!</definedName>
    <definedName name="BEx78FZUT0R7PB51VX5QN8WE7NHE" hidden="1">#REF!</definedName>
    <definedName name="BEx78V4T20R5TQ90GS0JJZOTZR2M" hidden="1">#REF!</definedName>
    <definedName name="BEx7979PG0U8CU74S9U5859D82OO" hidden="1">[1]Tabelle1!#REF!</definedName>
    <definedName name="BEx79AF2NB72NGNH5694DC3IJBQQ" hidden="1">#REF!</definedName>
    <definedName name="BEx7CARAY3ZLFAH6MSF0LUJH8G4Z" hidden="1">#REF!</definedName>
    <definedName name="BEx7CDR6G4CXOF3GC7HMZLSMEA0V" hidden="1">#REF!</definedName>
    <definedName name="BEx7DT08GUPBEJPCPVNU332JKU5T" hidden="1">#REF!</definedName>
    <definedName name="BEx7F8JVE5FKCPR553WOJLNAW6T9" hidden="1">#REF!</definedName>
    <definedName name="BEx7GKI1JBPM2XDXDZ17Z7DF1H5V" hidden="1">#REF!</definedName>
    <definedName name="BEx7IO10CRNVHWHSZPNPCRWQ92S3" hidden="1">#REF!</definedName>
    <definedName name="BEx7IZKCF829GHS1P7F2QAJ1S775" hidden="1">#REF!</definedName>
    <definedName name="BEx7KJ5R0LUAVFB3X5R8PHV6S64Q" hidden="1">#REF!</definedName>
    <definedName name="BEx7KUJR7KJVOAPKFS2RYGY0J9T2" hidden="1">#REF!</definedName>
    <definedName name="BEx7L8MV81YLRQEWW4P636KL40JS" hidden="1">#REF!</definedName>
    <definedName name="BEx916E91PSLTC2ADSC1TPZE6YXB" hidden="1">#REF!</definedName>
    <definedName name="BEx928GJRE40CDPVNXMMCXSFKGLR" hidden="1">#REF!</definedName>
    <definedName name="BEx93H9GQEVB9JGTDWCYTSGVO8I6" hidden="1">#REF!</definedName>
    <definedName name="BEx93W8YBH5Q42NT19I55HFGIA6S" hidden="1">#REF!</definedName>
    <definedName name="BEx95U2S5SIJZJ3NSO49YNH8MOCF" hidden="1">[1]Tabelle1!#REF!</definedName>
    <definedName name="BEx969D2YE7GD51DS3IS4E2TUCOA" hidden="1">#REF!</definedName>
    <definedName name="BEx97C67XZ6MX1868I5V7THPW26F" hidden="1">#REF!</definedName>
    <definedName name="BEx98V0RL4NKK0068B5D0GDS1HUA" hidden="1">#REF!</definedName>
    <definedName name="BEx991GM7OXU4TKYLVMT7WLY1ZO2" hidden="1">#REF!</definedName>
    <definedName name="BEx9C0B2IA9ZG1YUAWZUR26IL0O8" hidden="1">#REF!</definedName>
    <definedName name="BEx9DQCCWWM33025AXJO4I4BPUCF" hidden="1">#REF!</definedName>
    <definedName name="BEx9F257V4JNZJJ48FRN1YGHDLUF" hidden="1">[1]Tabelle1!#REF!</definedName>
    <definedName name="BEx9H7BB56EHK88SKXKJXZEMT5QB" hidden="1">#REF!</definedName>
    <definedName name="BEx9HWN4ZR938MUVSZRRRQQKN0UP" hidden="1">#REF!</definedName>
    <definedName name="BEx9IUNPIH4WB7EGZP0ID8XZE6N1" hidden="1">#REF!</definedName>
    <definedName name="BExAX3VPRVKFOIEK1XQFLD53W3I9" hidden="1">#REF!</definedName>
    <definedName name="BExAXMLXHVFYKTF66ETJXXSPMIJ3" hidden="1">#REF!</definedName>
    <definedName name="BExAYR2INC954E8WEFCJO53D99CP" hidden="1">#REF!</definedName>
    <definedName name="BExAYR7VIOF9OPFH99XJAHEGAEMZ" hidden="1">#REF!</definedName>
    <definedName name="BExAZPZGKNXHG7HK9Q9WPB1ZHFPP" hidden="1">#REF!</definedName>
    <definedName name="BExB0LR5WQU3G2WTKAUQPLU63FUN" hidden="1">#REF!</definedName>
    <definedName name="BExB12ZI7L8SNEDGHZ8ROETOIWHO" hidden="1">#REF!</definedName>
    <definedName name="BExB1BDLBCZLKM3SY6BB2C9V948U" hidden="1">#REF!</definedName>
    <definedName name="BExB2EC8ZUOM7D91Q4GODMUFM37B" hidden="1">[1]Tabelle1!#REF!</definedName>
    <definedName name="BExB3MJO7XH0UR0P6PXEDH9BWBBT" hidden="1">#REF!</definedName>
    <definedName name="BExB5I4MUR4GX71J3Y7EKDBO5OTB" hidden="1">#REF!</definedName>
    <definedName name="BExB6405QLEYUQCOSZ42HZV20MJP" hidden="1">[1]Tabelle1!#REF!</definedName>
    <definedName name="BExB6SVNLQIPDZ3OG21NXVKGB5IL" hidden="1">[1]Tabelle1!#REF!</definedName>
    <definedName name="BExB7USHIZSECT1XBWNAH0OXQ5RM" hidden="1">#REF!</definedName>
    <definedName name="BExB8D2MAZHDFFATDE6JI3VL0CML" hidden="1">#REF!</definedName>
    <definedName name="BExB9NOBBLK9VP4VAW0E6O6YDQ9X" hidden="1">#REF!</definedName>
    <definedName name="BExB9SMHCN3Y3OQV1KD2LTMYDAHO" hidden="1">#REF!</definedName>
    <definedName name="BExBARJCX9ABP2JZF0NCKZQMLIRE" hidden="1">#REF!</definedName>
    <definedName name="BExBDNOI5Z63NU8ZJL9N72OIZQ37" hidden="1">#REF!</definedName>
    <definedName name="BExCTX4O2K64VQLFAUUQED4W2T81" hidden="1">#REF!</definedName>
    <definedName name="BExCTYHBERY1QUHM4C6DMSYDNL6S" hidden="1">#REF!</definedName>
    <definedName name="BExCXK91JQFPARCXQ7RN7FXQM81Z" hidden="1">#REF!</definedName>
    <definedName name="BExCXNP1AOV61ZC4XTDNPOVEOPF8" hidden="1">#REF!</definedName>
    <definedName name="BExCY417BFZLFPXSYJSLQ5H16K39" hidden="1">[1]Tabelle1!#REF!</definedName>
    <definedName name="BExCZIDP0Y93OIDDCOGQC2O1GOBB" hidden="1">#REF!</definedName>
    <definedName name="BExCZUO2BN0LJ1AMG89BZBUAUZ9G" hidden="1">#REF!</definedName>
    <definedName name="BExD037HXIND1HBUEY1AU0LYQ7VR" hidden="1">#REF!</definedName>
    <definedName name="BExD1WOY27PT9AH45FZOHVH0JK71" hidden="1">#REF!</definedName>
    <definedName name="BExD3FOQKOHKPCMUO6E4MDYHIKD3" hidden="1">#REF!</definedName>
    <definedName name="BExD4V8FD6TDD6WE0RRPUQE6FN1T" hidden="1">[1]Tabelle1!#REF!</definedName>
    <definedName name="BExD5Z8VSFEMOUP53TUSW2BPL7YH" hidden="1">#REF!</definedName>
    <definedName name="BExD6W2AH5ZVF6XWNXT4T5OBH293" hidden="1">[1]Tabelle1!#REF!</definedName>
    <definedName name="BExD7HN4W7FZD34FXUR0KJYZB9JQ" hidden="1">#REF!</definedName>
    <definedName name="BExD8TQSKOMI6ZMC0ZVPXHID8EGC" hidden="1">#REF!</definedName>
    <definedName name="BExD93HDSV1PD8CHJRKL6XREY6NV" hidden="1">#REF!</definedName>
    <definedName name="BExD9N4656EBSY9NZTFZXESHA6JA" hidden="1">#REF!</definedName>
    <definedName name="BExDA1Y6L0Q8A25KP5W4YNPNEV4Y" hidden="1">#REF!</definedName>
    <definedName name="BExDA2EAZAUE3Q2HP80TFNKJZ6RW" hidden="1">#REF!</definedName>
    <definedName name="BExDBALUY48X1X62M127JN5QFTDW" hidden="1">#REF!</definedName>
    <definedName name="BExEPDZDCETFDQJ1XN50F36NT5HV" hidden="1">#REF!</definedName>
    <definedName name="BExEQLAEH4T5WQC7YI8QPEV2RR6F" hidden="1">#REF!</definedName>
    <definedName name="BExES6ZBGSY3JM2J1CCJGLSXTHV9" hidden="1">#REF!</definedName>
    <definedName name="BExESXI5NIYILWF6YO0OYZTWZZ68" hidden="1">#REF!</definedName>
    <definedName name="BExEVA64HLFUNFILWXTTUE0R54BC" hidden="1">#REF!</definedName>
    <definedName name="BExEXC6ZRJ1DZMVG4NZ8X1VE017F" hidden="1">#REF!</definedName>
    <definedName name="BExEXG8R1BHGPPVHEW29YOKX3F7F" hidden="1">#REF!</definedName>
    <definedName name="BExEZ7RZJBIOVWEIFAB5O1KWWB88" hidden="1">#REF!</definedName>
    <definedName name="BExEZF49IH1EB4MLRIE051IW5NVV" hidden="1">#REF!</definedName>
    <definedName name="BExF0ES8175D9R2C3GMFX3TS7JZ9" hidden="1">#REF!</definedName>
    <definedName name="BExF3CFIBMFYJNJND78F5NS0R7SO" hidden="1">#REF!</definedName>
    <definedName name="BExF41GC0JTQNGSSA6ISOPB57DEV" hidden="1">#REF!</definedName>
    <definedName name="BExF4KHF6QM2RJDE3KRCLUBH77XP" hidden="1">#REF!</definedName>
    <definedName name="BExF58M19CR1ACQWCAQ2BPQOB5H0" hidden="1">#REF!</definedName>
    <definedName name="BExF5XS8LKIZP2X7G8VANP4BPKUK" hidden="1">#REF!</definedName>
    <definedName name="BExF7DXMR16R7MXSRQ4HEDJK9QXS" hidden="1">#REF!</definedName>
    <definedName name="BExGMRBA8OTVRT5OCQWAZGLFACCM" hidden="1">#REF!</definedName>
    <definedName name="BExGN6LK35JJF8DN3CZBMEIM4KXK" hidden="1">#REF!</definedName>
    <definedName name="BExGO3KEJTO8ILAOLXK4GJ02AM7M" hidden="1">[1]Tabelle1!#REF!</definedName>
    <definedName name="BExGOWSBDLTMDPJJAGP0H72CDBN9" hidden="1">#REF!</definedName>
    <definedName name="BExGPKRH2B6TPQUIVRREXF32UDYZ" hidden="1">#REF!</definedName>
    <definedName name="BExGS3PXMPJOP4ASB7SNJOUN03JB" hidden="1">#REF!</definedName>
    <definedName name="BExGSHSZW8Z82QY7F1QMB75ZKI7D" hidden="1">#REF!</definedName>
    <definedName name="BExGU2G9K8HCM8EWVGCTC204Y7VG" hidden="1">#REF!</definedName>
    <definedName name="BExGUCMX6KNVPTH9CARNGNS9L0R6" hidden="1">#REF!</definedName>
    <definedName name="BExGUQKRYQAEESFTW795DNNDITRN" hidden="1">#REF!</definedName>
    <definedName name="BExGVCGF3TAGRDO861IIOIAZWY8O" hidden="1">#REF!</definedName>
    <definedName name="BExGWEIIQOKUGEZ9FEBJ7MZBHLXT" hidden="1">#REF!</definedName>
    <definedName name="BExGX3JK6BA3GCK98XKEZWZ0GM7G" hidden="1">#REF!</definedName>
    <definedName name="BExH0KT9JG1P0P9LOFCDA49MHROY" hidden="1">#REF!</definedName>
    <definedName name="BExH2ME2XS4606HXCWVLJOVZ6UTZ" hidden="1">#REF!</definedName>
    <definedName name="BExH3U5C5JHDA8FPM4DRJ279GU03" hidden="1">#REF!</definedName>
    <definedName name="BExH4DBVXJ9D6RZHEC0O4AEMX3Z1" hidden="1">#REF!</definedName>
    <definedName name="BExIHZ6AW4GWSO235NSBD9J4LRVX" hidden="1">#REF!</definedName>
    <definedName name="BExII1PYSSYLPZS0CUATR5SG44ND" hidden="1">#REF!</definedName>
    <definedName name="BExIIA424OLUIFT5S3CHH408G3ZE" hidden="1">#REF!</definedName>
    <definedName name="BExIIC298LOUDL51PSKPPPJPOAKA" hidden="1">#REF!</definedName>
    <definedName name="BExIL226F2E9H5JS2MJETJ3UHY01" hidden="1">#REF!</definedName>
    <definedName name="BExILI3FVQ5GHAJ189H2XLPCI33U" hidden="1">#REF!</definedName>
    <definedName name="BExIMV3ICIV5N1N98MD24Y2W0NRT" hidden="1">#REF!</definedName>
    <definedName name="BExIMZ53PR6FF0M1ZDOEFTRZ8M16" hidden="1">#REF!</definedName>
    <definedName name="BExINVNOAB2V4HZZIS55PSDGNBXQ" hidden="1">#REF!</definedName>
    <definedName name="BExIQ1L0D3W6ADKWQIGLNAT4OMLA" hidden="1">#REF!</definedName>
    <definedName name="BExIQF2HB1JN4X467S4K361E7MNH" hidden="1">#REF!</definedName>
    <definedName name="BExIQH0KEGTI7X15YARJ5ST1NLD3" hidden="1">#REF!</definedName>
    <definedName name="BExIQR7FRAOXFFIE4DJMDM0XRK7U" hidden="1">[1]Tabelle1!#REF!</definedName>
    <definedName name="BExIRU63PLPA831MED6UG8JE960R" hidden="1">#REF!</definedName>
    <definedName name="BExISSHEDRGEKK2D4GN2PME63PAV" hidden="1">#REF!</definedName>
    <definedName name="BExISWDOJM1GUAZFP2S2FO90UVRD" hidden="1">[1]Tabelle1!#REF!</definedName>
    <definedName name="BExIWM70KKSXFVDA5EHHUUZGMO8V" hidden="1">#REF!</definedName>
    <definedName name="BExIXTCQQNYYOI9J83CZWQOJS5Z8" hidden="1">#REF!</definedName>
    <definedName name="BExIYHH7597MI1J8471VQY96QGM9" hidden="1">#REF!</definedName>
    <definedName name="BExIYM4C52GJYGPZFNLPUWWC0N1U" hidden="1">#REF!</definedName>
    <definedName name="BExIZ1PF0VU6R9FR1XTKHMZ61NQZ" hidden="1">#REF!</definedName>
    <definedName name="BExIZIHNNHAFCOO0MQ3US5OUU4IF" hidden="1">#REF!</definedName>
    <definedName name="BExIZOHGYI2BWZLXYB35P0TWGX88" hidden="1">#REF!</definedName>
    <definedName name="BExJ12JAUW5RP6ELI48K095WJTN7" hidden="1">#REF!</definedName>
    <definedName name="BExJ1DBQ02DLZDOYXP4JP26TDEP2" hidden="1">[1]Tabelle1!#REF!</definedName>
    <definedName name="BExKDX3V32D30RO9YXNHE0SEGIR4" hidden="1">#REF!</definedName>
    <definedName name="BExKI75EXIYFZIALO5KHVBCS0DKF" hidden="1">#REF!</definedName>
    <definedName name="BExKJJ3QZH1HRVZ268N5F45QEOAL" hidden="1">#REF!</definedName>
    <definedName name="BExKLACD943ALSKL0L87C51OFE0T" hidden="1">#REF!</definedName>
    <definedName name="BExKLK89Y26P743X8YR0W86UAY0S" hidden="1">#REF!</definedName>
    <definedName name="BExKLSH1MK0UKHLCSRC66RKTXDQE" hidden="1">#REF!</definedName>
    <definedName name="BExKMUDV40TT7TU98UE5BJ87Q1H6" hidden="1">#REF!</definedName>
    <definedName name="BExKOMYY0AWP9NVQD4U3NA3YFWKN" hidden="1">[1]Tabelle1!#REF!</definedName>
    <definedName name="BExKQ6PNURU3G4WDL6RW07GK11AD" hidden="1">#REF!</definedName>
    <definedName name="BExKQNSNZVVD1V247EW8TM64B9FG" hidden="1">#REF!</definedName>
    <definedName name="BExKS0SQ6NK78K85IL79NYJDRS4K" hidden="1">#REF!</definedName>
    <definedName name="BExKSPO9NMC1MGN7BAW9OHS9MYFI" hidden="1">#REF!</definedName>
    <definedName name="BExKTBEFBJ90FKFK0TY82GOCOOXY" hidden="1">[1]Tabelle1!#REF!</definedName>
    <definedName name="BExKTHOZUM7XX2WSP9U68M9VY81U" hidden="1">#REF!</definedName>
    <definedName name="BExKUI9BMEEYW5NI5M5ACMI4OOX3" hidden="1">#REF!</definedName>
    <definedName name="BExKUWN9AUPZSOW8UD1X5SSXEHGF" hidden="1">#REF!</definedName>
    <definedName name="BExMDN98TS8XUVODUSR5YZEOO8HC" hidden="1">#REF!</definedName>
    <definedName name="BExMEVLY00B0HR7TQPSOG3DPKQNH" hidden="1">#REF!</definedName>
    <definedName name="BExMGOSLCQP757U0FO3EY0VT1Z2H" hidden="1">#REF!</definedName>
    <definedName name="BExMHVI1R6ZDN29EGG30RB5WV8HR" hidden="1">#REF!</definedName>
    <definedName name="BExMJ395FETFAFMEJ4LH49LKPUVL" hidden="1">#REF!</definedName>
    <definedName name="BExMJECK36XOI17L9YBXKPSJX2YV" hidden="1">#REF!</definedName>
    <definedName name="BExMKFYKCOZ7HSVBN27EC5N4YBXB" hidden="1">#REF!</definedName>
    <definedName name="BExMKISYTJDYAOV23LS4OGEGI7W0" hidden="1">#REF!</definedName>
    <definedName name="BExMKTFXMXO1QL0DD9FUSR7KIM2U" hidden="1">#REF!</definedName>
    <definedName name="BExMKX1EVHKP69HKBXBQYPZ8AIMR" hidden="1">#REF!</definedName>
    <definedName name="BExML78FVP9TQU23GG1TKE6CAV5P" hidden="1">#REF!</definedName>
    <definedName name="BExMLMO1KSYYIAGGQ84CO826KAIM" hidden="1">#REF!</definedName>
    <definedName name="BExMLTEON630GI0W8QWNN09L60C0" hidden="1">#REF!</definedName>
    <definedName name="BExMO6DGOKCB809B1N9WGOYK8MJU" hidden="1">#REF!</definedName>
    <definedName name="BExMOK5TPQI6099STJDIKVP190M4" hidden="1">#REF!</definedName>
    <definedName name="BExMPVIG1XE82WUNVXE9TJP8STFK" hidden="1">#REF!</definedName>
    <definedName name="BExMQ2EKKTJX3DSSEMM0TSRYIPNZ" hidden="1">#REF!</definedName>
    <definedName name="BExMS5S2UT35Z6E9HEI3R0VZOEV1" hidden="1">#REF!</definedName>
    <definedName name="BExO64T8N64TBW09HP0CJFZHLCP7" hidden="1">#REF!</definedName>
    <definedName name="BExO8PF3HTG34J2V2GPHIK54BZJP" hidden="1">[1]Tabelle1!#REF!</definedName>
    <definedName name="BExO9EW74ZUU0Y9287RO9IKWDM2F" hidden="1">#REF!</definedName>
    <definedName name="BExO9J38FHQK9R4VWIY1BF9LR65C" hidden="1">#REF!</definedName>
    <definedName name="BExO9RBW9W6TSPBXH8KPH73CNNX9" hidden="1">#REF!</definedName>
    <definedName name="BExOE3X9WBC4AB0IW1ZFLECFKQ8L" hidden="1">#REF!</definedName>
    <definedName name="BExOGKXMOR0OT8B5DSHZ9HT1RD9U" hidden="1">#REF!</definedName>
    <definedName name="BExOL79P07OE9OCHMYBHKQAWW36M" hidden="1">#REF!</definedName>
    <definedName name="BExOLE5VKXKQQP704RXHU4GVAJKS" hidden="1">#REF!</definedName>
    <definedName name="BExOLNAULABA9P1SLAZQXBET2LTS" hidden="1">#REF!</definedName>
    <definedName name="BExOLZW0W1N4MZAYUXA2O68KZ0BG" hidden="1">#REF!</definedName>
    <definedName name="BExONHJDRXL7W1BC23IOSI6F6GLW" hidden="1">#REF!</definedName>
    <definedName name="BExONU9TJJZ5FBFVCKFFP2AD8HMW" hidden="1">#REF!</definedName>
    <definedName name="BExOO7LXLGUZV14LR0RXHCFEG9XN" hidden="1">#REF!</definedName>
    <definedName name="BExQ3KU8ND40ZKORMT6MUBO25VHW" hidden="1">#REF!</definedName>
    <definedName name="BExQ5FIVY9GCSTBAO2UQ1TTOWOID" hidden="1">[1]Tabelle1!#REF!</definedName>
    <definedName name="BExQ77T6MUIYRXI1RLQC85NC3DUJ" hidden="1">#REF!</definedName>
    <definedName name="BExQ938OGTS23E70F78GQ4V8SLON" hidden="1">#REF!</definedName>
    <definedName name="BExQ9RYW10S4OYYRBAE46S4EPTLG" hidden="1">#REF!</definedName>
    <definedName name="BExQBXQQJVLJSKXSUIV8C4DEOR07" hidden="1">#REF!</definedName>
    <definedName name="BExQCZY5KBCQKDW00TYTZCYDHMCH" hidden="1">#REF!</definedName>
    <definedName name="BExQDH168UDWVN2TBKPXQYEKJFDX" hidden="1">[1]Tabelle1!#REF!</definedName>
    <definedName name="BExQEJJKTLH8HV831D3H4YM9JU6O" hidden="1">#REF!</definedName>
    <definedName name="BExQEXXGHI52Y4WOUO7DLOUVZVBV" hidden="1">[1]Tabelle1!#REF!</definedName>
    <definedName name="BExQF48164TD4DVQ3WW2UWPY9Z80" hidden="1">#REF!</definedName>
    <definedName name="BExQIISULZX5I66CFO0LGKLFF9DG" hidden="1">[1]Tabelle1!#REF!</definedName>
    <definedName name="BExQJE9SA87VJV21T7RDHTKUWOAH" hidden="1">#REF!</definedName>
    <definedName name="BExQK8OU4JNH9GRG2RL8O123F4OT" hidden="1">#REF!</definedName>
    <definedName name="BExQKCVVQKC2G7F84ZDH1MN48LUO" hidden="1">#REF!</definedName>
    <definedName name="BExRYPJWDYSHOCPL2QKVSKWC2E74" hidden="1">#REF!</definedName>
    <definedName name="BExRZOMAAH54RN1NVOYE3I2PZAGH" hidden="1">#REF!</definedName>
    <definedName name="BExS0T87LOE25I9PKDICBGH7MEZO" hidden="1">#REF!</definedName>
    <definedName name="BExS1DGEXGOE7HSF1R690W8MIBFA" hidden="1">#REF!</definedName>
    <definedName name="BExS43LY2NSV4TP2FISPT8K04TYS" hidden="1">#REF!</definedName>
    <definedName name="BExS5SAS0EJR1QWPLRCPZR5XUCKK" hidden="1">#REF!</definedName>
    <definedName name="BExS7DE3VQ0OGCL7TKD5B80TZU4N" hidden="1">[1]Tabelle1!#REF!</definedName>
    <definedName name="BExS7IC1DWB2Q8D0FYSZ8BE2E61Q" hidden="1">#REF!</definedName>
    <definedName name="BExS8X4U00AL6EVLAUTOQLO9WIVI" hidden="1">[1]Tabelle1!#REF!</definedName>
    <definedName name="BExS9FKBBTCLO3X66H3WI1MSXCC9" hidden="1">#REF!</definedName>
    <definedName name="BExSC1DFL5B4QYT7DDS7G139K615" hidden="1">#REF!</definedName>
    <definedName name="BExSERZ4OJ03XSY8WOI8PW80EXG2" hidden="1">#REF!</definedName>
    <definedName name="BExSF07Q6806ZH1JALGDIL7Z7ZW5" hidden="1">#REF!</definedName>
    <definedName name="BExSG30WZ3DZ05FFMV6GH3D42F0C" hidden="1">[1]Tabelle1!#REF!</definedName>
    <definedName name="BExSGCM6141NFU0MUU836GPA7ATK" hidden="1">#REF!</definedName>
    <definedName name="BExSGZ3E6A2BNMDY2JE08XT7CL1R" hidden="1">#REF!</definedName>
    <definedName name="BExTU7G9RGC0DKXNNQ3VJK82DIC8" hidden="1">#REF!</definedName>
    <definedName name="BExTUT6F9E7DFQVUA1CZ741FW7I6" hidden="1">#REF!</definedName>
    <definedName name="BExTWHF4RD3IG1ECWG22OJNHLM8U" hidden="1">#REF!</definedName>
    <definedName name="BExTX6W9WIVDIKIDQHYFQZWBW5WM" hidden="1">#REF!</definedName>
    <definedName name="BExTX7CEPIYF3RP0VICPCMU5BLUK" hidden="1">#REF!</definedName>
    <definedName name="BExTXTDIA0GLZ7TE2BGAVQTCDCHL" hidden="1">#REF!</definedName>
    <definedName name="BExTYQXRLO7T1BAIN2WKMVI8NVSF" hidden="1">[1]Tabelle1!#REF!</definedName>
    <definedName name="BExU4AJDROG5Z9N46KEK48E4L3G6" hidden="1">#REF!</definedName>
    <definedName name="BExU4YD29O46O2OKRPV8QN3RA231" hidden="1">[1]Tabelle1!#REF!</definedName>
    <definedName name="BExU5EP74LOO4XD3ZK554853SO4Y" hidden="1">#REF!</definedName>
    <definedName name="BExU5JSLURRPLWQ7JJZ2227K1UGS" hidden="1">#REF!</definedName>
    <definedName name="BExU5W2U83T8IV2CE98PFDV4BBUL" hidden="1">#REF!</definedName>
    <definedName name="BExU61MIW3KRTW4ZWO3AN6RUATZG" hidden="1">#REF!</definedName>
    <definedName name="BExU7N64UD2KPYUBV47GK7KK31XO" hidden="1">#REF!</definedName>
    <definedName name="BExUCNFOURW6UO972D8CI3VS16OQ" hidden="1">#REF!</definedName>
    <definedName name="BExUCNQGTPWAUXKA0GRUK1NVOVJT" hidden="1">[1]Tabelle1!#REF!</definedName>
    <definedName name="BExUECVK45VWD0NLK62VUV3NZD3Z" hidden="1">[1]Tabelle1!#REF!</definedName>
    <definedName name="BExVTNESS69ITT0TSRC5XYXGHGAI" hidden="1">#REF!</definedName>
    <definedName name="BExVTZ3L5RIJLUZJFVPXY28C57DI" hidden="1">#REF!</definedName>
    <definedName name="BExVULVLC82GUYPXEDBNMZBV5APH" hidden="1">#REF!</definedName>
    <definedName name="BExVUMH1I5MOZ05LYURK6IQD4ZAG" hidden="1">#REF!</definedName>
    <definedName name="BExVW0TPEGPHW8XXBVPWFMDFS948" hidden="1">#REF!</definedName>
    <definedName name="BExVW5MC7TKSM8BYMY42SOB0WY1X" hidden="1">#REF!</definedName>
    <definedName name="BExVX36ROSFFPBOOH0D4GMG9AU82" hidden="1">#REF!</definedName>
    <definedName name="BExVXQUZ7YLWMM2PVWXEPE4NP2N2" hidden="1">#REF!</definedName>
    <definedName name="BExVZQC9D2I8Q7EDEXK0PVFNCA00" hidden="1">#REF!</definedName>
    <definedName name="BExW2J6PXQCMOC02X45OVD4OKRLG" hidden="1">#REF!</definedName>
    <definedName name="BExW5LS28JBPG19VAI4F17DFU9SR" hidden="1">#REF!</definedName>
    <definedName name="BExW5RH3VHRYFUCEBLKOGMJJOLA5" hidden="1">[1]Tabelle1!#REF!</definedName>
    <definedName name="BExW70VNV58JGABZ1M8X68EKRBVG" hidden="1">#REF!</definedName>
    <definedName name="BExW8IZ2GNNSOC428H0JZ9MET7EE" hidden="1">#REF!</definedName>
    <definedName name="BExXO33F1FRAMIEFSD3JP6CQZL9I" hidden="1">#REF!</definedName>
    <definedName name="BExXOFDSVR6Q7WAKDLYBJSYAOHHI" hidden="1">#REF!</definedName>
    <definedName name="BExXP9I8RQN1A8WO68BB42IMBYAH" hidden="1">#REF!</definedName>
    <definedName name="BExXPWFLJXPC6DDKAOZ5MI0LTQIY" hidden="1">#REF!</definedName>
    <definedName name="BExXQTEFUUFHXBCPI8G36RCSU84X" hidden="1">#REF!</definedName>
    <definedName name="BExXRJX7O08YNW8YX74YU0OIRTJU" hidden="1">[1]Tabelle1!#REF!</definedName>
    <definedName name="BExXTICO8HUYW9PAOOU89L14LGXO" hidden="1">#REF!</definedName>
    <definedName name="BExXV1NA71BHGKAO4WET26N6531E" hidden="1">#REF!</definedName>
    <definedName name="BExXVCVYXNOQZR1HMLXVHNWI7PT2" hidden="1">#REF!</definedName>
    <definedName name="BExXVIA0HY8SJ4COUEYSMCBG3PLH" hidden="1">#REF!</definedName>
    <definedName name="BExXVIFGKJVMXE9U3OYCXNKO7LF2" hidden="1">#REF!</definedName>
    <definedName name="BExXWI8QRXV6GTEBAAR8E94EAMV2" hidden="1">#REF!</definedName>
    <definedName name="BExXWOONKDTAWN9RP0WF8ACAG0JM" hidden="1">#REF!</definedName>
    <definedName name="BExXWTMR40WY8I6A7A59AUJ1NMS8" hidden="1">#REF!</definedName>
    <definedName name="BExXXWFYHT3OWPOW9V4ZNA60JCZR" hidden="1">#REF!</definedName>
    <definedName name="BExY1APYUM3HW957G7CNWM37IOPR" hidden="1">#REF!</definedName>
    <definedName name="BExY2YT6NIO8MTBWY0KLJTISY4NR" hidden="1">#REF!</definedName>
    <definedName name="BExY434BWKO5LDBPS8IQQKEUHFW5" hidden="1">#REF!</definedName>
    <definedName name="BExY4YQKG8IMOPODL7E17X0B8T2K" hidden="1">#REF!</definedName>
    <definedName name="BExZM3YEF0ZNKPOR9OCYJECEDVWA" hidden="1">[1]Tabelle1!#REF!</definedName>
    <definedName name="BExZN6GSXFJMEZFJHJHIGA9HNRN2" hidden="1">#REF!</definedName>
    <definedName name="BExZNV1KIV6ZGQTM1M0C7X0713PO" hidden="1">[1]Tabelle1!#REF!</definedName>
    <definedName name="BExZOFQ1LNBX890UBB2XTWG1419N" hidden="1">#REF!</definedName>
    <definedName name="BExZOXPDSPUOAYGFP9E1LJTSZNA2" hidden="1">#REF!</definedName>
    <definedName name="BExZPOIZRK3376G4Q7R277CP7LC6" hidden="1">#REF!</definedName>
    <definedName name="BExZRJYI8SL9FU136IBRHHY40JUW" hidden="1">#REF!</definedName>
    <definedName name="BExZS0L934I7YCLGUGOY5SVXFZXF" hidden="1">#REF!</definedName>
    <definedName name="BExZT0K112JZCP47PGKGLQPLRYL7" hidden="1">#REF!</definedName>
    <definedName name="BExZU2612OFXLCQ5Y2SLRZ62B6OZ" hidden="1">#REF!</definedName>
    <definedName name="BExZVA82YZLN24J2ENCHEEK4MWAA" hidden="1">[1]Tabelle1!#REF!</definedName>
    <definedName name="BExZVST2Y7MJ10X5O1GP0MTTW1J4" hidden="1">#REF!</definedName>
    <definedName name="BExZW23JN7A3IEGUKZ6REUI0CRYZ" hidden="1">[1]Tabelle1!#REF!</definedName>
    <definedName name="BExZW4HPSGZS9ZKLKYXHYYVDEIWJ" hidden="1">#REF!</definedName>
    <definedName name="BExZWDMVP8BBAO4TMCPG73L029KV" hidden="1">[1]Tabelle1!#REF!</definedName>
    <definedName name="BExZXWH85B5QP7HCUGIBGOQXGZHI" hidden="1">[1]Tabelle1!#REF!</definedName>
    <definedName name="BExZXZBSX0C3DQGBB2VLBFBCQAL7" hidden="1">#REF!</definedName>
    <definedName name="BExZYOSVQQQ31Z5GD262F136HJU0" hidden="1">#REF!</definedName>
    <definedName name="BExZZ618TBP1BBVGP6MQMONA2S3U" hidden="1">[1]Tabelle1!#REF!</definedName>
    <definedName name="BExZZD873TC6B8DCJH7JKKETC05M" hidden="1">#REF!</definedName>
    <definedName name="_xlnm.Database">#REF!</definedName>
    <definedName name="DatWerke2000">[2]WerkNr2001!$A$2:$K$56</definedName>
    <definedName name="DB_fin">[3]Internedaten!$J$155</definedName>
    <definedName name="DB_Kauf_debut">[3]Internedaten!$B$92</definedName>
    <definedName name="DB_Verkauf_debut">[3]Internedaten!$G$92</definedName>
    <definedName name="Dernier_betrag">[3]Monatsdaten!$K$204</definedName>
    <definedName name="Dernier_Descriptif">[3]Monatsdaten!$C$204</definedName>
    <definedName name="Dernier_kostenstelle">[4]Monatsdaten!$L$204</definedName>
    <definedName name="dernier_SAP">[5]Monatsdaten!$R$4</definedName>
    <definedName name="Dernier_volume">[3]Monatsdaten!$AD$7</definedName>
    <definedName name="Elim_BETRAG">#REF!</definedName>
    <definedName name="Elim_Betrag_I">#REF!</definedName>
    <definedName name="Elim_BetragC">#REF!</definedName>
    <definedName name="Elim_HABEN">#REF!</definedName>
    <definedName name="Elim_Haben_I">#REF!</definedName>
    <definedName name="Elim_HabenC">#REF!</definedName>
    <definedName name="Elim_SOLL">#REF!</definedName>
    <definedName name="Elim_SOLL_I">#REF!</definedName>
    <definedName name="Elim_SollC">#REF!</definedName>
    <definedName name="Empfänger2000_4202">#REF!</definedName>
    <definedName name="ErlösVA4202">#REF!</definedName>
    <definedName name="Ertragsteuerung">#REF!</definedName>
    <definedName name="Finanzierungsquelle">#REF!</definedName>
    <definedName name="fm">#REF!</definedName>
    <definedName name="Frist">[3]Internedaten!$E$88</definedName>
    <definedName name="GE">[6]Stammdaten!$G$2:$G$34</definedName>
    <definedName name="Investitionskonten">#REF!</definedName>
    <definedName name="Kategorie">#REF!</definedName>
    <definedName name="Kauf_Abschluss">[3]Termin!$D$5:$D$74</definedName>
    <definedName name="Kauf_Betrag">[3]Termin!$K$5:$K$74</definedName>
    <definedName name="Kauf_Fälligkeit">[3]Termin!$I$5:$I$74</definedName>
    <definedName name="Kauf_Gegenpartei">[3]Termin!$B$5:$B$74</definedName>
    <definedName name="Kauf_lieferung">[3]Termin!$E$5:$E$74</definedName>
    <definedName name="Kauf_Währung">[4]Termin!$M$5:$M$74</definedName>
    <definedName name="KostenVA4202">#REF!</definedName>
    <definedName name="KostenVABen">#REF!</definedName>
    <definedName name="MECPU">#REF!</definedName>
    <definedName name="MEDE">#REF!</definedName>
    <definedName name="MEDisk">#REF!</definedName>
    <definedName name="MEDruck">#REF!</definedName>
    <definedName name="MEEL2PM">#REF!</definedName>
    <definedName name="MEEL2WS1">#REF!</definedName>
    <definedName name="MEEL2WS2">#REF!</definedName>
    <definedName name="MEELBen2PM">#REF!</definedName>
    <definedName name="MEELBen2WS1">#REF!</definedName>
    <definedName name="MEELBen2WS2">#REF!</definedName>
    <definedName name="MEFichen">#REF!</definedName>
    <definedName name="MEKass">#REF!</definedName>
    <definedName name="MEKopien">#REF!</definedName>
    <definedName name="MJ">[2]Leistungsverzeichnis!$L$19</definedName>
    <definedName name="Premier_betrag">[3]Monatsdaten!$K$4</definedName>
    <definedName name="Premier_client">[3]Monatsdaten!$B$4</definedName>
    <definedName name="Premier_kostenstelle">[4]Monatsdaten!$L$4</definedName>
    <definedName name="premier_kunde_SAP">[3]Monatsdaten!$N$4</definedName>
    <definedName name="premier_offen_Betrag">[3]Monatsdaten!$Q$4</definedName>
    <definedName name="premier_prix">[3]Monatsdaten!$T$7</definedName>
    <definedName name="Prio">#REF!</definedName>
    <definedName name="Projektart">[7]Prämissen!$G$2:$G$4</definedName>
    <definedName name="Projektart_Infra">[8]Prämissen!$B$29:$B$43</definedName>
    <definedName name="Projekte">[6]Stammdaten!$A$2:$A$64</definedName>
    <definedName name="Projektphase">#REF!</definedName>
    <definedName name="Recl_BETRAG">#REF!</definedName>
    <definedName name="Recl_BetragC">#REF!</definedName>
    <definedName name="Recl_HABEN">#REF!</definedName>
    <definedName name="Recl_HabenC">#REF!</definedName>
    <definedName name="Recl_SOLL">#REF!</definedName>
    <definedName name="Recl_SollC">#REF!</definedName>
    <definedName name="rest">#REF!</definedName>
    <definedName name="restalt">#REF!</definedName>
    <definedName name="restwert">#REF!</definedName>
    <definedName name="SAPBEXhrIndnt" hidden="1">"Wide"</definedName>
    <definedName name="SAPBEXrevision" hidden="1">5</definedName>
    <definedName name="SAPBEXsysID" hidden="1">"WP1"</definedName>
    <definedName name="SAPBEXwbID" hidden="1">"5M3JCKGOBEFBBA3OMQPV6HA9G"</definedName>
    <definedName name="SAPsysID" hidden="1">"708C5W7SBKP804JT78WJ0JNKI"</definedName>
    <definedName name="SAPwbID" hidden="1">"ARS"</definedName>
    <definedName name="SatzCPUakt">[2]Leistungsverzeichnis!$K$23</definedName>
    <definedName name="SatzDEakt">[2]Leistungsverzeichnis!$K$29</definedName>
    <definedName name="SatzDiskakt">[2]Leistungsverzeichnis!$K$24</definedName>
    <definedName name="SatzDruckakt">[2]Leistungsverzeichnis!$K$26</definedName>
    <definedName name="SatzEL_ITA_akt">[2]Leistungsverzeichnis!$M$9</definedName>
    <definedName name="SatzEL_ITA_neu">[2]Leistungsverzeichnis!$K$9</definedName>
    <definedName name="SatzEL_ITL_akt">[2]Leistungsverzeichnis!$M$8</definedName>
    <definedName name="SatzEL_ITL_neu">[2]Leistungsverzeichnis!$K$8</definedName>
    <definedName name="SatzELBen">[2]Leistungsverzeichnis!$K$12</definedName>
    <definedName name="SatzFichenakt">[2]Leistungsverzeichnis!$K$27</definedName>
    <definedName name="SatzKassakt">[2]Leistungsverzeichnis!$K$25</definedName>
    <definedName name="SatzKopienakt">[2]Leistungsverzeichnis!$K$28</definedName>
    <definedName name="SBB_Frist">[4]Internedaten!$J$88</definedName>
    <definedName name="sdf">#REF!</definedName>
    <definedName name="SPBudgetNr">[2]WerkNr2001!$E$1:$E$65536</definedName>
    <definedName name="SPKundenbetreuer">[2]WerkNr2001!$H$1:$H$65536</definedName>
    <definedName name="SPKundenFinanzVant">[2]WerkNr2001!$I$1:$I$65536</definedName>
    <definedName name="SPWerke2000Abk">[2]WerkNr2001!$C$1:$C$65536</definedName>
    <definedName name="Tarif">#REF!</definedName>
    <definedName name="tblExport">#REF!</definedName>
    <definedName name="test" hidden="1">[9]Tabelle1!#REF!</definedName>
    <definedName name="Teuerung">#REF!</definedName>
    <definedName name="TeuerungI">#REF!</definedName>
    <definedName name="totalsbb">#REF!</definedName>
    <definedName name="totalsbbalt">#REF!</definedName>
    <definedName name="Verkauf_Abschluss">[3]Termin!$S$5:$S$74</definedName>
    <definedName name="Verkauf_Betrag">[3]Termin!$Z$5:$Z$74</definedName>
    <definedName name="Verkauf_Fälligkeit">[3]Termin!$X$5:$X$74</definedName>
    <definedName name="Verkauf_Gegenpartei">[3]Termin!$Q$5:$Q$74</definedName>
    <definedName name="Verkauf_lieferung">[3]Termin!$T$5:$T$74</definedName>
    <definedName name="WANR">#REF!</definedName>
    <definedName name="Z_LV_Konten">#REF!</definedName>
    <definedName name="Zi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3" i="13" l="1"/>
  <c r="H80" i="13"/>
  <c r="E35" i="13"/>
  <c r="C35" i="13"/>
  <c r="G34" i="13"/>
  <c r="J34" i="13" s="1"/>
  <c r="G33" i="13"/>
  <c r="J33" i="13" s="1"/>
  <c r="E32" i="13"/>
  <c r="C32" i="13"/>
  <c r="G31" i="13"/>
  <c r="J31" i="13" s="1"/>
  <c r="G30" i="13"/>
  <c r="J30" i="13" s="1"/>
  <c r="G29" i="13"/>
  <c r="J29" i="13" s="1"/>
  <c r="G28" i="13"/>
  <c r="G27" i="13"/>
  <c r="G24" i="13"/>
  <c r="J24" i="13" s="1"/>
  <c r="G23" i="13"/>
  <c r="J23" i="13" s="1"/>
  <c r="G22" i="13"/>
  <c r="J22" i="13" s="1"/>
  <c r="G21" i="13"/>
  <c r="J21" i="13" s="1"/>
  <c r="E20" i="13"/>
  <c r="E25" i="13" s="1"/>
  <c r="C20" i="13"/>
  <c r="C25" i="13" s="1"/>
  <c r="G19" i="13"/>
  <c r="J19" i="13" s="1"/>
  <c r="G18" i="13"/>
  <c r="J18" i="13" s="1"/>
  <c r="G14" i="13"/>
  <c r="J14" i="13" s="1"/>
  <c r="G13" i="13"/>
  <c r="J13" i="13" s="1"/>
  <c r="G12" i="13"/>
  <c r="J12" i="13" s="1"/>
  <c r="G11" i="13"/>
  <c r="J11" i="13" s="1"/>
  <c r="G10" i="13"/>
  <c r="J10" i="13" s="1"/>
  <c r="G9" i="13"/>
  <c r="J9" i="13" s="1"/>
  <c r="G8" i="13"/>
  <c r="J8" i="13" s="1"/>
  <c r="G7" i="13"/>
  <c r="J7" i="13" s="1"/>
  <c r="G6" i="13"/>
  <c r="J94" i="13"/>
  <c r="J86" i="13"/>
  <c r="J85" i="13"/>
  <c r="J81" i="13"/>
  <c r="J79" i="13"/>
  <c r="J78" i="13"/>
  <c r="J77" i="13"/>
  <c r="J49" i="13"/>
  <c r="J48" i="13"/>
  <c r="J28" i="13"/>
  <c r="J5" i="13"/>
  <c r="J4" i="13"/>
  <c r="J3" i="13"/>
  <c r="G98" i="13"/>
  <c r="J98" i="13" s="1"/>
  <c r="G97" i="13"/>
  <c r="J97" i="13" s="1"/>
  <c r="E96" i="13"/>
  <c r="E100" i="13" s="1"/>
  <c r="C96" i="13"/>
  <c r="C100" i="13" s="1"/>
  <c r="G95" i="13"/>
  <c r="G96" i="13" s="1"/>
  <c r="H93" i="13"/>
  <c r="J93" i="13" s="1"/>
  <c r="H92" i="13"/>
  <c r="J92" i="13" s="1"/>
  <c r="H91" i="13"/>
  <c r="J91" i="13" s="1"/>
  <c r="H90" i="13"/>
  <c r="J90" i="13" s="1"/>
  <c r="H89" i="13"/>
  <c r="J89" i="13" s="1"/>
  <c r="H88" i="13"/>
  <c r="J88" i="13" s="1"/>
  <c r="H87" i="13"/>
  <c r="J87" i="13" s="1"/>
  <c r="G76" i="13"/>
  <c r="J76" i="13" s="1"/>
  <c r="G75" i="13"/>
  <c r="J75" i="13" s="1"/>
  <c r="G74" i="13"/>
  <c r="J74" i="13" s="1"/>
  <c r="G73" i="13"/>
  <c r="J73" i="13" s="1"/>
  <c r="G72" i="13"/>
  <c r="J72" i="13" s="1"/>
  <c r="E69" i="13"/>
  <c r="E70" i="13" s="1"/>
  <c r="D68" i="13" s="1"/>
  <c r="C69" i="13"/>
  <c r="C70" i="13" s="1"/>
  <c r="B64" i="13" s="1"/>
  <c r="G68" i="13"/>
  <c r="G67" i="13"/>
  <c r="J67" i="13" s="1"/>
  <c r="G66" i="13"/>
  <c r="J66" i="13" s="1"/>
  <c r="G65" i="13"/>
  <c r="J65" i="13" s="1"/>
  <c r="G64" i="13"/>
  <c r="G63" i="13"/>
  <c r="J63" i="13" s="1"/>
  <c r="E61" i="13"/>
  <c r="E62" i="13" s="1"/>
  <c r="D62" i="13" s="1"/>
  <c r="C61" i="13"/>
  <c r="C62" i="13" s="1"/>
  <c r="G60" i="13"/>
  <c r="J60" i="13" s="1"/>
  <c r="G59" i="13"/>
  <c r="J59" i="13" s="1"/>
  <c r="G58" i="13"/>
  <c r="J58" i="13" s="1"/>
  <c r="G57" i="13"/>
  <c r="J57" i="13" s="1"/>
  <c r="G56" i="13"/>
  <c r="G55" i="13"/>
  <c r="J55" i="13" s="1"/>
  <c r="H52" i="13"/>
  <c r="H82" i="13" s="1"/>
  <c r="E52" i="13"/>
  <c r="C52" i="13"/>
  <c r="G51" i="13"/>
  <c r="J51" i="13" s="1"/>
  <c r="G50" i="13"/>
  <c r="J50" i="13" s="1"/>
  <c r="G47" i="13"/>
  <c r="J47" i="13" s="1"/>
  <c r="G46" i="13"/>
  <c r="J46" i="13" s="1"/>
  <c r="G45" i="13"/>
  <c r="J45" i="13" s="1"/>
  <c r="G44" i="13"/>
  <c r="J44" i="13" s="1"/>
  <c r="G43" i="13"/>
  <c r="J43" i="13" s="1"/>
  <c r="E15" i="13"/>
  <c r="C15" i="13"/>
  <c r="E101" i="13" l="1"/>
  <c r="B58" i="13"/>
  <c r="B55" i="13"/>
  <c r="B61" i="13"/>
  <c r="C71" i="13"/>
  <c r="C80" i="13" s="1"/>
  <c r="G15" i="13"/>
  <c r="H15" i="13" s="1"/>
  <c r="J15" i="13" s="1"/>
  <c r="J6" i="13"/>
  <c r="C36" i="13"/>
  <c r="C38" i="13" s="1"/>
  <c r="J95" i="13"/>
  <c r="G100" i="13"/>
  <c r="G101" i="13" s="1"/>
  <c r="D70" i="13"/>
  <c r="D67" i="13"/>
  <c r="D65" i="13"/>
  <c r="D69" i="13"/>
  <c r="D66" i="13"/>
  <c r="D64" i="13"/>
  <c r="D63" i="13"/>
  <c r="J68" i="13"/>
  <c r="G69" i="13"/>
  <c r="J69" i="13" s="1"/>
  <c r="B65" i="13"/>
  <c r="B69" i="13"/>
  <c r="J64" i="13"/>
  <c r="B66" i="13"/>
  <c r="B67" i="13"/>
  <c r="B70" i="13"/>
  <c r="B63" i="13"/>
  <c r="D60" i="13"/>
  <c r="D59" i="13"/>
  <c r="D58" i="13"/>
  <c r="D57" i="13"/>
  <c r="D56" i="13"/>
  <c r="D55" i="13"/>
  <c r="J56" i="13"/>
  <c r="B56" i="13"/>
  <c r="B59" i="13"/>
  <c r="B60" i="13"/>
  <c r="G35" i="13"/>
  <c r="J35" i="13" s="1"/>
  <c r="G32" i="13"/>
  <c r="J32" i="13" s="1"/>
  <c r="G20" i="13"/>
  <c r="G25" i="13" s="1"/>
  <c r="J27" i="13"/>
  <c r="C101" i="13"/>
  <c r="G52" i="13"/>
  <c r="D61" i="13"/>
  <c r="E71" i="13"/>
  <c r="E80" i="13" s="1"/>
  <c r="B57" i="13"/>
  <c r="H96" i="13"/>
  <c r="J96" i="13" s="1"/>
  <c r="G61" i="13"/>
  <c r="J61" i="13" s="1"/>
  <c r="B62" i="13"/>
  <c r="B68" i="13"/>
  <c r="E82" i="13" l="1"/>
  <c r="G70" i="13"/>
  <c r="F64" i="13" s="1"/>
  <c r="G62" i="13"/>
  <c r="F60" i="13" s="1"/>
  <c r="C82" i="13"/>
  <c r="J52" i="13"/>
  <c r="C39" i="13"/>
  <c r="H100" i="13"/>
  <c r="H101" i="13" s="1"/>
  <c r="J25" i="13"/>
  <c r="J20" i="13"/>
  <c r="G36" i="13"/>
  <c r="G38" i="13" s="1"/>
  <c r="G39" i="13" s="1"/>
  <c r="E36" i="13"/>
  <c r="F61" i="13" l="1"/>
  <c r="F66" i="13"/>
  <c r="F68" i="13"/>
  <c r="F70" i="13"/>
  <c r="F67" i="13"/>
  <c r="J70" i="13"/>
  <c r="F63" i="13"/>
  <c r="F65" i="13"/>
  <c r="F69" i="13"/>
  <c r="J62" i="13"/>
  <c r="F56" i="13"/>
  <c r="F59" i="13"/>
  <c r="F62" i="13"/>
  <c r="F57" i="13"/>
  <c r="F55" i="13"/>
  <c r="F58" i="13"/>
  <c r="G71" i="13"/>
  <c r="J71" i="13" s="1"/>
  <c r="J100" i="13"/>
  <c r="C102" i="13"/>
  <c r="C107" i="13" s="1"/>
  <c r="E38" i="13"/>
  <c r="J36" i="13"/>
  <c r="E102" i="13"/>
  <c r="G80" i="13" l="1"/>
  <c r="G82" i="13" s="1"/>
  <c r="J82" i="13" s="1"/>
  <c r="C106" i="13"/>
  <c r="E39" i="13"/>
  <c r="H38" i="13"/>
  <c r="E107" i="13"/>
  <c r="E106" i="13"/>
  <c r="J80" i="13" l="1"/>
  <c r="G102" i="13"/>
  <c r="G107" i="13" s="1"/>
  <c r="H39" i="13"/>
  <c r="J38" i="13"/>
  <c r="H102" i="13" l="1"/>
  <c r="J102" i="13" s="1"/>
  <c r="G106" i="13"/>
  <c r="H106" i="13" l="1"/>
  <c r="H107" i="13"/>
  <c r="J107" i="13" s="1"/>
</calcChain>
</file>

<file path=xl/sharedStrings.xml><?xml version="1.0" encoding="utf-8"?>
<sst xmlns="http://schemas.openxmlformats.org/spreadsheetml/2006/main" count="193" uniqueCount="91">
  <si>
    <t>n/a</t>
  </si>
  <si>
    <r>
      <rPr>
        <b/>
        <sz val="9"/>
        <color theme="1"/>
        <rFont val="Arial"/>
        <family val="2"/>
      </rPr>
      <t>Attivi</t>
    </r>
  </si>
  <si>
    <r>
      <rPr>
        <b/>
        <sz val="9"/>
        <color theme="1"/>
        <rFont val="Arial"/>
        <family val="2"/>
      </rPr>
      <t>Bilancio IT</t>
    </r>
  </si>
  <si>
    <r>
      <rPr>
        <b/>
        <sz val="9"/>
        <color theme="1"/>
        <rFont val="Arial"/>
        <family val="2"/>
      </rPr>
      <t>Infrastruttura</t>
    </r>
  </si>
  <si>
    <r>
      <rPr>
        <b/>
        <sz val="9"/>
        <color theme="1"/>
        <rFont val="Arial"/>
        <family val="2"/>
      </rPr>
      <t>Altro</t>
    </r>
    <r>
      <rPr>
        <b/>
        <sz val="9"/>
        <color theme="1"/>
        <rFont val="Arial"/>
        <family val="2"/>
      </rPr>
      <t xml:space="preserve">
</t>
    </r>
    <r>
      <rPr>
        <b/>
        <sz val="9"/>
        <color theme="1"/>
        <rFont val="Arial"/>
        <family val="2"/>
      </rPr>
      <t>(TRV, attività accessorie)</t>
    </r>
  </si>
  <si>
    <r>
      <rPr>
        <b/>
        <sz val="9"/>
        <color theme="1"/>
        <rFont val="Arial"/>
        <family val="2"/>
      </rPr>
      <t>Non ancora attribuito a «Infrastruttura» o ad «Altro»</t>
    </r>
  </si>
  <si>
    <r>
      <rPr>
        <b/>
        <sz val="9"/>
        <color theme="1"/>
        <rFont val="Arial"/>
        <family val="2"/>
      </rPr>
      <t>Criteri di attribuzione</t>
    </r>
  </si>
  <si>
    <r>
      <rPr>
        <i/>
        <sz val="6"/>
        <color theme="1"/>
        <rFont val="Arial"/>
        <family val="2"/>
      </rPr>
      <t>Controllo</t>
    </r>
  </si>
  <si>
    <r>
      <rPr>
        <b/>
        <sz val="9"/>
        <color theme="1"/>
        <rFont val="Arial"/>
        <family val="2"/>
      </rPr>
      <t>Attivo circolante</t>
    </r>
  </si>
  <si>
    <r>
      <rPr>
        <sz val="9"/>
        <color theme="1"/>
        <rFont val="Arial"/>
        <family val="2"/>
      </rPr>
      <t xml:space="preserve">Conto d’investimento sec. CP </t>
    </r>
  </si>
  <si>
    <r>
      <rPr>
        <sz val="9"/>
        <color theme="1"/>
        <rFont val="Arial"/>
        <family val="2"/>
      </rPr>
      <t>n.a.</t>
    </r>
  </si>
  <si>
    <r>
      <rPr>
        <sz val="9"/>
        <color theme="1"/>
        <rFont val="Arial"/>
        <family val="2"/>
      </rPr>
      <t>Stato del conto bancario «Infrastruttura» sec. l</t>
    </r>
    <r>
      <rPr>
        <sz val="9"/>
        <color theme="1"/>
        <rFont val="Arial"/>
        <family val="2"/>
      </rPr>
      <t>'art. CP «Gestione dei fondi di investimento»</t>
    </r>
  </si>
  <si>
    <r>
      <rPr>
        <sz val="9"/>
        <color theme="1"/>
        <rFont val="Arial"/>
        <family val="2"/>
      </rPr>
      <t>Conto d’investimento sec. CA</t>
    </r>
  </si>
  <si>
    <r>
      <rPr>
        <sz val="9"/>
        <color theme="1"/>
        <rFont val="Arial"/>
        <family val="2"/>
      </rPr>
      <t>Stato del conto bancario «Infrastruttura CA»</t>
    </r>
  </si>
  <si>
    <r>
      <rPr>
        <sz val="9"/>
        <color theme="1"/>
        <rFont val="Arial"/>
        <family val="2"/>
      </rPr>
      <t>Altre liquidità</t>
    </r>
  </si>
  <si>
    <r>
      <rPr>
        <sz val="9"/>
        <color theme="1"/>
        <rFont val="Arial"/>
        <family val="2"/>
      </rPr>
      <t>Altre liquidità (p. es. fondi d’esercizio «Infrastruttura»); se l</t>
    </r>
    <r>
      <rPr>
        <sz val="9"/>
        <color theme="1"/>
        <rFont val="Arial"/>
        <family val="2"/>
      </rPr>
      <t>'attribuzione non è possibile, indicare nella colonna H «non attribuito».</t>
    </r>
  </si>
  <si>
    <r>
      <rPr>
        <sz val="9"/>
        <color theme="1"/>
        <rFont val="Arial"/>
        <family val="2"/>
      </rPr>
      <t>Crediti da forniture e prestazioni</t>
    </r>
  </si>
  <si>
    <r>
      <rPr>
        <sz val="9"/>
        <color theme="1"/>
        <rFont val="Arial"/>
        <family val="2"/>
      </rPr>
      <t>Altri crediti a breve termine</t>
    </r>
  </si>
  <si>
    <r>
      <rPr>
        <sz val="9"/>
        <color theme="1"/>
        <rFont val="Arial"/>
        <family val="2"/>
      </rPr>
      <t>Titoli</t>
    </r>
  </si>
  <si>
    <r>
      <rPr>
        <sz val="9"/>
        <color theme="1"/>
        <rFont val="Arial"/>
        <family val="2"/>
      </rPr>
      <t>Rimanenze a breve termine</t>
    </r>
  </si>
  <si>
    <r>
      <rPr>
        <sz val="9"/>
        <color theme="1"/>
        <rFont val="Arial"/>
        <family val="2"/>
      </rPr>
      <t>Ratei e risconti attivi</t>
    </r>
  </si>
  <si>
    <r>
      <rPr>
        <sz val="9"/>
        <color theme="1"/>
        <rFont val="Arial"/>
        <family val="2"/>
      </rPr>
      <t>……………………………………</t>
    </r>
  </si>
  <si>
    <r>
      <rPr>
        <b/>
        <sz val="9"/>
        <color theme="1"/>
        <rFont val="Arial"/>
        <family val="2"/>
      </rPr>
      <t>Totale attivo circolante</t>
    </r>
  </si>
  <si>
    <r>
      <rPr>
        <b/>
        <sz val="9"/>
        <color theme="1"/>
        <rFont val="Arial"/>
        <family val="2"/>
      </rPr>
      <t>Attivo fisso</t>
    </r>
  </si>
  <si>
    <r>
      <rPr>
        <sz val="9"/>
        <color theme="1"/>
        <rFont val="Arial"/>
        <family val="2"/>
      </rPr>
      <t>Immobilizzazioni materiali (valore d’acquisto)</t>
    </r>
  </si>
  <si>
    <r>
      <rPr>
        <sz val="9"/>
        <color theme="1"/>
        <rFont val="Arial"/>
        <family val="2"/>
      </rPr>
      <t xml:space="preserve">Immobilizzazioni materiali, rettificazione di valore </t>
    </r>
  </si>
  <si>
    <r>
      <rPr>
        <sz val="9"/>
        <color theme="1"/>
        <rFont val="Arial"/>
        <family val="2"/>
      </rPr>
      <t>Con segno meno</t>
    </r>
  </si>
  <si>
    <r>
      <rPr>
        <sz val="9"/>
        <color theme="1"/>
        <rFont val="Arial"/>
        <family val="2"/>
      </rPr>
      <t>Immobilizzazioni materiali (valore contabile)</t>
    </r>
  </si>
  <si>
    <r>
      <rPr>
        <sz val="9"/>
        <color theme="1"/>
        <rFont val="Arial"/>
        <family val="2"/>
      </rPr>
      <t>Immobilizzazioni materiali in costruzione</t>
    </r>
  </si>
  <si>
    <r>
      <rPr>
        <sz val="9"/>
        <color theme="1"/>
        <rFont val="Arial"/>
        <family val="2"/>
      </rPr>
      <t>Rimanenze a lungo termine</t>
    </r>
  </si>
  <si>
    <r>
      <rPr>
        <sz val="9"/>
        <color theme="1"/>
        <rFont val="Arial"/>
        <family val="2"/>
      </rPr>
      <t>…………………………………..</t>
    </r>
  </si>
  <si>
    <r>
      <rPr>
        <b/>
        <sz val="9"/>
        <color theme="1"/>
        <rFont val="Arial"/>
        <family val="2"/>
      </rPr>
      <t>Totale immobilizzazioni materiali</t>
    </r>
  </si>
  <si>
    <r>
      <rPr>
        <sz val="9"/>
        <color theme="1"/>
        <rFont val="Arial"/>
        <family val="2"/>
      </rPr>
      <t>Titoli e mutui</t>
    </r>
  </si>
  <si>
    <r>
      <rPr>
        <sz val="9"/>
        <color theme="1"/>
        <rFont val="Arial"/>
        <family val="2"/>
      </rPr>
      <t>«Infrastruttura» non detiene alcuna immobilizzazione con rendimento finanziario</t>
    </r>
  </si>
  <si>
    <r>
      <rPr>
        <sz val="9"/>
        <color theme="1"/>
        <rFont val="Arial"/>
        <family val="2"/>
      </rPr>
      <t>Partecipazioni</t>
    </r>
  </si>
  <si>
    <r>
      <rPr>
        <sz val="9"/>
        <color theme="1"/>
        <rFont val="Arial"/>
        <family val="2"/>
      </rPr>
      <t>Eventuali rettificazioni di valore con segno meno</t>
    </r>
  </si>
  <si>
    <r>
      <rPr>
        <b/>
        <sz val="9"/>
        <color theme="1"/>
        <rFont val="Arial"/>
        <family val="2"/>
      </rPr>
      <t>Totale immobilizzazioni finanziarie</t>
    </r>
  </si>
  <si>
    <r>
      <rPr>
        <sz val="9"/>
        <color theme="1"/>
        <rFont val="Arial"/>
        <family val="2"/>
      </rPr>
      <t>Immobilizzazioni immateriali (valore d’acquisto)</t>
    </r>
  </si>
  <si>
    <r>
      <rPr>
        <sz val="9"/>
        <color theme="1"/>
        <rFont val="Arial"/>
        <family val="2"/>
      </rPr>
      <t>Immobilizzazioni immateriali (rettificazione di valore)</t>
    </r>
  </si>
  <si>
    <r>
      <rPr>
        <sz val="9"/>
        <color theme="1"/>
        <rFont val="Arial"/>
        <family val="2"/>
      </rPr>
      <t>Immobilizzazioni immateriali (valore contabile)</t>
    </r>
  </si>
  <si>
    <r>
      <rPr>
        <b/>
        <sz val="9"/>
        <color theme="1"/>
        <rFont val="Arial"/>
        <family val="2"/>
      </rPr>
      <t>Totale attivo fisso</t>
    </r>
  </si>
  <si>
    <r>
      <rPr>
        <b/>
        <sz val="9"/>
        <color theme="1"/>
        <rFont val="Arial"/>
        <family val="2"/>
      </rPr>
      <t>Totale attivi</t>
    </r>
  </si>
  <si>
    <r>
      <rPr>
        <b/>
        <sz val="9"/>
        <color theme="1"/>
        <rFont val="Arial"/>
        <family val="2"/>
      </rPr>
      <t>Passivi</t>
    </r>
  </si>
  <si>
    <r>
      <rPr>
        <b/>
        <sz val="9"/>
        <color theme="1"/>
        <rFont val="Arial Narrow"/>
        <family val="2"/>
      </rPr>
      <t xml:space="preserve">Quota mutui IT % </t>
    </r>
  </si>
  <si>
    <r>
      <rPr>
        <b/>
        <sz val="9"/>
        <color theme="1"/>
        <rFont val="Arial Narrow"/>
        <family val="2"/>
      </rPr>
      <t>Quota mutui «Infrastruttura» %</t>
    </r>
  </si>
  <si>
    <r>
      <rPr>
        <b/>
        <sz val="9"/>
        <color theme="1"/>
        <rFont val="Arial Narrow"/>
        <family val="2"/>
      </rPr>
      <t>Quota mutui «Altro» %</t>
    </r>
  </si>
  <si>
    <r>
      <rPr>
        <b/>
        <sz val="9"/>
        <color theme="1"/>
        <rFont val="Arial"/>
        <family val="2"/>
      </rPr>
      <t>Altro</t>
    </r>
  </si>
  <si>
    <r>
      <rPr>
        <b/>
        <sz val="9"/>
        <color theme="1"/>
        <rFont val="Arial"/>
        <family val="2"/>
      </rPr>
      <t>Capitale di terzi</t>
    </r>
  </si>
  <si>
    <r>
      <rPr>
        <sz val="9"/>
        <color theme="1"/>
        <rFont val="Arial"/>
        <family val="2"/>
      </rPr>
      <t>Impegni finanziari a breve termine</t>
    </r>
  </si>
  <si>
    <r>
      <rPr>
        <sz val="9"/>
        <color theme="1"/>
        <rFont val="Arial"/>
        <family val="2"/>
      </rPr>
      <t>Impegni per forniture e prestazioni</t>
    </r>
  </si>
  <si>
    <r>
      <rPr>
        <sz val="9"/>
        <color theme="1"/>
        <rFont val="Arial"/>
        <family val="2"/>
      </rPr>
      <t>Altri impegni a breve termine</t>
    </r>
  </si>
  <si>
    <r>
      <rPr>
        <sz val="9"/>
        <color theme="1"/>
        <rFont val="Arial"/>
        <family val="2"/>
      </rPr>
      <t>Ratei e risconti passivi</t>
    </r>
  </si>
  <si>
    <r>
      <rPr>
        <sz val="9"/>
        <color theme="1"/>
        <rFont val="Arial"/>
        <family val="2"/>
      </rPr>
      <t>Accantonamenti a breve termine</t>
    </r>
  </si>
  <si>
    <r>
      <rPr>
        <sz val="9"/>
        <color theme="1"/>
        <rFont val="Arial"/>
        <family val="2"/>
      </rPr>
      <t>…................................</t>
    </r>
  </si>
  <si>
    <r>
      <rPr>
        <b/>
        <sz val="9"/>
        <color theme="1"/>
        <rFont val="Arial"/>
        <family val="2"/>
      </rPr>
      <t>Totale capitale di terzi a breve termine</t>
    </r>
  </si>
  <si>
    <r>
      <rPr>
        <b/>
        <i/>
        <sz val="9"/>
        <color theme="1"/>
        <rFont val="Arial"/>
        <family val="2"/>
      </rPr>
      <t>Mutui di enti pubblici</t>
    </r>
  </si>
  <si>
    <r>
      <rPr>
        <sz val="9"/>
        <color theme="1"/>
        <rFont val="Arial"/>
        <family val="2"/>
      </rPr>
      <t>FIF MRC Confederazione</t>
    </r>
  </si>
  <si>
    <r>
      <rPr>
        <sz val="9"/>
        <color theme="1"/>
        <rFont val="Arial"/>
        <family val="2"/>
      </rPr>
      <t>Finanziamento CP per «Infrastruttura»</t>
    </r>
  </si>
  <si>
    <r>
      <rPr>
        <sz val="9"/>
        <color theme="1"/>
        <rFont val="Arial"/>
        <family val="2"/>
      </rPr>
      <t>Finanziamento CA e FOSTRA per «Infrastruttura»</t>
    </r>
  </si>
  <si>
    <r>
      <rPr>
        <sz val="9"/>
        <color theme="1"/>
        <rFont val="Arial"/>
        <family val="2"/>
      </rPr>
      <t>MRC Cantone ...</t>
    </r>
  </si>
  <si>
    <r>
      <rPr>
        <b/>
        <i/>
        <sz val="9"/>
        <color theme="1"/>
        <rFont val="Arial"/>
        <family val="2"/>
      </rPr>
      <t>Totale MRC Cantoni</t>
    </r>
  </si>
  <si>
    <r>
      <rPr>
        <b/>
        <i/>
        <sz val="9"/>
        <color theme="1"/>
        <rFont val="Arial"/>
        <family val="2"/>
      </rPr>
      <t>n.a.</t>
    </r>
  </si>
  <si>
    <r>
      <rPr>
        <b/>
        <i/>
        <sz val="9"/>
        <color theme="1"/>
        <rFont val="Arial"/>
        <family val="2"/>
      </rPr>
      <t>Totale MRC tutti</t>
    </r>
  </si>
  <si>
    <r>
      <rPr>
        <sz val="9"/>
        <color theme="1"/>
        <rFont val="Arial"/>
        <family val="2"/>
      </rPr>
      <t>MR Confederazione</t>
    </r>
  </si>
  <si>
    <r>
      <rPr>
        <sz val="9"/>
        <color theme="1"/>
        <rFont val="Arial"/>
        <family val="2"/>
      </rPr>
      <t>di principio colonna «Altro»</t>
    </r>
  </si>
  <si>
    <r>
      <rPr>
        <sz val="9"/>
        <color theme="1"/>
        <rFont val="Arial"/>
        <family val="2"/>
      </rPr>
      <t>MR Cantone …</t>
    </r>
  </si>
  <si>
    <r>
      <rPr>
        <b/>
        <i/>
        <sz val="9"/>
        <color theme="1"/>
        <rFont val="Arial"/>
        <family val="2"/>
      </rPr>
      <t>Totale MR Cantoni</t>
    </r>
  </si>
  <si>
    <r>
      <rPr>
        <b/>
        <i/>
        <sz val="9"/>
        <color theme="1"/>
        <rFont val="Arial"/>
        <family val="2"/>
      </rPr>
      <t>Totale MR tutti</t>
    </r>
  </si>
  <si>
    <r>
      <rPr>
        <b/>
        <i/>
        <sz val="9"/>
        <color theme="1"/>
        <rFont val="Arial"/>
        <family val="2"/>
      </rPr>
      <t>Totale mutui di enti pubblici</t>
    </r>
  </si>
  <si>
    <r>
      <rPr>
        <sz val="9"/>
        <color theme="1"/>
        <rFont val="Arial"/>
        <family val="2"/>
      </rPr>
      <t xml:space="preserve">Altri impegni a lungo termine </t>
    </r>
  </si>
  <si>
    <r>
      <rPr>
        <sz val="9"/>
        <color theme="1"/>
        <rFont val="Arial"/>
        <family val="2"/>
      </rPr>
      <t>Altri impegni a lungo termine</t>
    </r>
  </si>
  <si>
    <r>
      <rPr>
        <sz val="9"/>
        <color theme="1"/>
        <rFont val="Arial"/>
        <family val="2"/>
      </rPr>
      <t>Accantonamenti a lungo termine</t>
    </r>
  </si>
  <si>
    <r>
      <rPr>
        <sz val="9"/>
        <color theme="1"/>
        <rFont val="Arial"/>
        <family val="2"/>
      </rPr>
      <t>………………………………………</t>
    </r>
  </si>
  <si>
    <r>
      <rPr>
        <b/>
        <sz val="9"/>
        <color theme="1"/>
        <rFont val="Arial"/>
        <family val="2"/>
      </rPr>
      <t>Totale capitale di terzi a lungo termine</t>
    </r>
  </si>
  <si>
    <r>
      <rPr>
        <b/>
        <sz val="9"/>
        <color theme="1"/>
        <rFont val="Arial"/>
        <family val="2"/>
      </rPr>
      <t xml:space="preserve">Totale capitale di terzi </t>
    </r>
  </si>
  <si>
    <r>
      <rPr>
        <b/>
        <sz val="9"/>
        <color theme="1"/>
        <rFont val="Arial"/>
        <family val="2"/>
      </rPr>
      <t>Capitale proprio</t>
    </r>
  </si>
  <si>
    <r>
      <rPr>
        <b/>
        <sz val="9"/>
        <color theme="1"/>
        <rFont val="Arial"/>
        <family val="2"/>
      </rPr>
      <t>Capitale dell</t>
    </r>
    <r>
      <rPr>
        <b/>
        <sz val="9"/>
        <color theme="1"/>
        <rFont val="Arial"/>
        <family val="2"/>
      </rPr>
      <t>'organizzazione (capitale azionario)</t>
    </r>
  </si>
  <si>
    <r>
      <rPr>
        <sz val="9"/>
        <color theme="1"/>
        <rFont val="Arial"/>
        <family val="2"/>
      </rPr>
      <t xml:space="preserve">non attribuibile, tranne se persona giuridica separata </t>
    </r>
  </si>
  <si>
    <r>
      <rPr>
        <sz val="9"/>
        <color theme="1"/>
        <rFont val="Arial"/>
        <family val="2"/>
      </rPr>
      <t>Riserva generale</t>
    </r>
  </si>
  <si>
    <r>
      <rPr>
        <sz val="9"/>
        <color theme="1"/>
        <rFont val="Arial"/>
        <family val="2"/>
      </rPr>
      <t>Riserve libere</t>
    </r>
  </si>
  <si>
    <r>
      <rPr>
        <sz val="9"/>
        <color theme="1"/>
        <rFont val="Arial"/>
        <family val="2"/>
      </rPr>
      <t>…………………………………………</t>
    </r>
  </si>
  <si>
    <r>
      <rPr>
        <sz val="9"/>
        <color theme="1"/>
        <rFont val="Arial"/>
        <family val="2"/>
      </rPr>
      <t>Riserve art. 67 Lferr (infrastruttura)</t>
    </r>
  </si>
  <si>
    <r>
      <rPr>
        <sz val="9"/>
        <color theme="1"/>
        <rFont val="Arial"/>
        <family val="2"/>
      </rPr>
      <t>Riserve art. 36 LTV (traffico)</t>
    </r>
  </si>
  <si>
    <r>
      <rPr>
        <b/>
        <sz val="9"/>
        <color theme="1"/>
        <rFont val="Arial"/>
        <family val="2"/>
      </rPr>
      <t>Totale riserve</t>
    </r>
  </si>
  <si>
    <r>
      <rPr>
        <sz val="9"/>
        <color theme="1"/>
        <rFont val="Arial"/>
        <family val="2"/>
      </rPr>
      <t>Utile / perdita riportato/a</t>
    </r>
  </si>
  <si>
    <r>
      <rPr>
        <sz val="9"/>
        <color theme="1"/>
        <rFont val="Arial"/>
        <family val="2"/>
      </rPr>
      <t>Utile / perdita annuo/a</t>
    </r>
  </si>
  <si>
    <r>
      <rPr>
        <b/>
        <sz val="9"/>
        <color theme="1"/>
        <rFont val="Arial"/>
        <family val="2"/>
      </rPr>
      <t>Totale capitale proprio</t>
    </r>
  </si>
  <si>
    <r>
      <rPr>
        <b/>
        <sz val="9"/>
        <color theme="1"/>
        <rFont val="Arial"/>
        <family val="2"/>
      </rPr>
      <t>Totale passivi</t>
    </r>
  </si>
  <si>
    <r>
      <rPr>
        <b/>
        <sz val="9"/>
        <color theme="1"/>
        <rFont val="Arial"/>
        <family val="2"/>
      </rPr>
      <t>Conto di compensazione</t>
    </r>
  </si>
  <si>
    <r>
      <rPr>
        <sz val="6"/>
        <color theme="1"/>
        <rFont val="Arial"/>
        <family val="2"/>
      </rPr>
      <t>Controllo successivo</t>
    </r>
  </si>
  <si>
    <t>Differenze dovute a voci non attribuite. Differenza tra attivi e passivi di imprese che non hanno ripartito il capitale sociale tra i settori. Si tratta, di massima, della quota dell'infrastruttura sul capitale azionario non attribuibile e sulle riserve alla data di chiusura.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</si>
</sst>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Fr.&quot;\ * #,##0_ ;_ &quot;Fr.&quot;\ * \-#,##0_ ;_ &quot;Fr.&quot;\ * &quot;-&quot;_ ;_ @_ "/>
    <numFmt numFmtId="165" formatCode="_(* #,##0_);_(* \(#,##0\);_(* &quot;-&quot;_);_(@_)"/>
    <numFmt numFmtId="166" formatCode="_ &quot;SFr.&quot;\ * #,##0.00_ ;_ &quot;SFr.&quot;\ * \-#,##0.00_ ;_ &quot;SFr.&quot;\ * &quot;-&quot;??_ ;_ @_ "/>
  </numFmts>
  <fonts count="5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Verdana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u/>
      <sz val="11.5"/>
      <color indexed="12"/>
      <name val="Arial"/>
      <family val="2"/>
    </font>
    <font>
      <sz val="11"/>
      <color indexed="17"/>
      <name val="Calibri"/>
      <family val="2"/>
    </font>
    <font>
      <sz val="10"/>
      <name val="Verdana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4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i/>
      <sz val="6"/>
      <color theme="1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6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6" borderId="0" applyNumberFormat="0" applyBorder="0" applyAlignment="0" applyProtection="0"/>
    <xf numFmtId="0" fontId="5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10" fillId="28" borderId="20" applyNumberFormat="0" applyAlignment="0" applyProtection="0"/>
    <xf numFmtId="0" fontId="11" fillId="53" borderId="21" applyNumberFormat="0" applyAlignment="0" applyProtection="0"/>
    <xf numFmtId="0" fontId="11" fillId="53" borderId="21" applyNumberFormat="0" applyAlignment="0" applyProtection="0"/>
    <xf numFmtId="0" fontId="12" fillId="0" borderId="22" applyNumberFormat="0" applyFill="0" applyAlignment="0" applyProtection="0"/>
    <xf numFmtId="0" fontId="13" fillId="54" borderId="23" applyNumberFormat="0" applyAlignment="0" applyProtection="0"/>
    <xf numFmtId="0" fontId="13" fillId="46" borderId="23" applyNumberFormat="0" applyAlignment="0" applyProtection="0"/>
    <xf numFmtId="0" fontId="13" fillId="46" borderId="23" applyNumberFormat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2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57" borderId="0" applyNumberFormat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58" borderId="24" applyFont="0" applyFill="0" applyBorder="0" applyAlignment="0" applyProtection="0">
      <alignment horizontal="center" wrapText="1"/>
    </xf>
    <xf numFmtId="0" fontId="15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1" borderId="0" applyNumberFormat="0" applyBorder="0" applyAlignment="0" applyProtection="0"/>
    <xf numFmtId="0" fontId="16" fillId="0" borderId="0" applyNumberFormat="0" applyFill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17" fillId="0" borderId="25" applyNumberFormat="0" applyFill="0" applyAlignment="0" applyProtection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19" fillId="0" borderId="27" applyNumberFormat="0" applyFill="0" applyAlignment="0" applyProtection="0"/>
    <xf numFmtId="0" fontId="19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25" borderId="20" applyNumberFormat="0" applyAlignment="0" applyProtection="0"/>
    <xf numFmtId="0" fontId="21" fillId="50" borderId="21" applyNumberFormat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165" fontId="24" fillId="0" borderId="0" applyFont="0" applyFill="0" applyBorder="0" applyAlignment="0" applyProtection="0"/>
    <xf numFmtId="0" fontId="23" fillId="50" borderId="0" applyNumberFormat="0" applyBorder="0" applyAlignment="0" applyProtection="0"/>
    <xf numFmtId="0" fontId="25" fillId="62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3" fillId="17" borderId="29" applyNumberFormat="0" applyFont="0" applyAlignment="0" applyProtection="0"/>
    <xf numFmtId="0" fontId="4" fillId="49" borderId="21" applyNumberFormat="0" applyFont="0" applyAlignment="0" applyProtection="0"/>
    <xf numFmtId="0" fontId="4" fillId="49" borderId="21" applyNumberFormat="0" applyFont="0" applyAlignment="0" applyProtection="0"/>
    <xf numFmtId="0" fontId="1" fillId="2" borderId="1" applyNumberFormat="0" applyFont="0" applyAlignment="0" applyProtection="0"/>
    <xf numFmtId="0" fontId="26" fillId="28" borderId="30" applyNumberFormat="0" applyAlignment="0" applyProtection="0"/>
    <xf numFmtId="0" fontId="26" fillId="53" borderId="3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>
      <alignment wrapText="1"/>
    </xf>
    <xf numFmtId="4" fontId="4" fillId="62" borderId="21" applyNumberFormat="0" applyProtection="0">
      <alignment vertical="center"/>
    </xf>
    <xf numFmtId="4" fontId="4" fillId="62" borderId="21" applyNumberFormat="0" applyProtection="0">
      <alignment vertical="center"/>
    </xf>
    <xf numFmtId="4" fontId="27" fillId="63" borderId="21" applyNumberFormat="0" applyProtection="0">
      <alignment vertical="center"/>
    </xf>
    <xf numFmtId="4" fontId="27" fillId="63" borderId="21" applyNumberFormat="0" applyProtection="0">
      <alignment vertical="center"/>
    </xf>
    <xf numFmtId="4" fontId="4" fillId="63" borderId="21" applyNumberFormat="0" applyProtection="0">
      <alignment horizontal="left" vertical="center" indent="1"/>
    </xf>
    <xf numFmtId="4" fontId="4" fillId="63" borderId="21" applyNumberFormat="0" applyProtection="0">
      <alignment horizontal="left" vertical="center" indent="1"/>
    </xf>
    <xf numFmtId="0" fontId="28" fillId="62" borderId="31" applyNumberFormat="0" applyProtection="0">
      <alignment horizontal="left" vertical="top" indent="1"/>
    </xf>
    <xf numFmtId="0" fontId="28" fillId="62" borderId="31" applyNumberFormat="0" applyProtection="0">
      <alignment horizontal="left" vertical="top" indent="1"/>
    </xf>
    <xf numFmtId="4" fontId="4" fillId="33" borderId="21" applyNumberFormat="0" applyProtection="0">
      <alignment horizontal="left" vertical="center" indent="1"/>
    </xf>
    <xf numFmtId="4" fontId="4" fillId="33" borderId="21" applyNumberFormat="0" applyProtection="0">
      <alignment horizontal="left" vertical="center" indent="1"/>
    </xf>
    <xf numFmtId="4" fontId="4" fillId="20" borderId="21" applyNumberFormat="0" applyProtection="0">
      <alignment horizontal="right" vertical="center"/>
    </xf>
    <xf numFmtId="4" fontId="4" fillId="20" borderId="21" applyNumberFormat="0" applyProtection="0">
      <alignment horizontal="right" vertical="center"/>
    </xf>
    <xf numFmtId="4" fontId="4" fillId="64" borderId="21" applyNumberFormat="0" applyProtection="0">
      <alignment horizontal="right" vertical="center"/>
    </xf>
    <xf numFmtId="4" fontId="4" fillId="64" borderId="21" applyNumberFormat="0" applyProtection="0">
      <alignment horizontal="right" vertical="center"/>
    </xf>
    <xf numFmtId="4" fontId="4" fillId="56" borderId="24" applyNumberFormat="0" applyProtection="0">
      <alignment horizontal="right" vertical="center"/>
    </xf>
    <xf numFmtId="4" fontId="4" fillId="56" borderId="24" applyNumberFormat="0" applyProtection="0">
      <alignment horizontal="right" vertical="center"/>
    </xf>
    <xf numFmtId="4" fontId="4" fillId="30" borderId="21" applyNumberFormat="0" applyProtection="0">
      <alignment horizontal="right" vertical="center"/>
    </xf>
    <xf numFmtId="4" fontId="4" fillId="30" borderId="21" applyNumberFormat="0" applyProtection="0">
      <alignment horizontal="right" vertical="center"/>
    </xf>
    <xf numFmtId="4" fontId="4" fillId="34" borderId="21" applyNumberFormat="0" applyProtection="0">
      <alignment horizontal="right" vertical="center"/>
    </xf>
    <xf numFmtId="4" fontId="4" fillId="34" borderId="21" applyNumberFormat="0" applyProtection="0">
      <alignment horizontal="right" vertical="center"/>
    </xf>
    <xf numFmtId="4" fontId="4" fillId="57" borderId="21" applyNumberFormat="0" applyProtection="0">
      <alignment horizontal="right" vertical="center"/>
    </xf>
    <xf numFmtId="4" fontId="4" fillId="57" borderId="21" applyNumberFormat="0" applyProtection="0">
      <alignment horizontal="right" vertical="center"/>
    </xf>
    <xf numFmtId="4" fontId="4" fillId="27" borderId="21" applyNumberFormat="0" applyProtection="0">
      <alignment horizontal="right" vertical="center"/>
    </xf>
    <xf numFmtId="4" fontId="4" fillId="27" borderId="21" applyNumberFormat="0" applyProtection="0">
      <alignment horizontal="right" vertical="center"/>
    </xf>
    <xf numFmtId="4" fontId="4" fillId="65" borderId="21" applyNumberFormat="0" applyProtection="0">
      <alignment horizontal="right" vertical="center"/>
    </xf>
    <xf numFmtId="4" fontId="4" fillId="65" borderId="21" applyNumberFormat="0" applyProtection="0">
      <alignment horizontal="right" vertical="center"/>
    </xf>
    <xf numFmtId="4" fontId="4" fillId="29" borderId="21" applyNumberFormat="0" applyProtection="0">
      <alignment horizontal="right" vertical="center"/>
    </xf>
    <xf numFmtId="4" fontId="4" fillId="29" borderId="21" applyNumberFormat="0" applyProtection="0">
      <alignment horizontal="right" vertical="center"/>
    </xf>
    <xf numFmtId="4" fontId="4" fillId="66" borderId="24" applyNumberFormat="0" applyProtection="0">
      <alignment horizontal="left" vertical="center" indent="1"/>
    </xf>
    <xf numFmtId="4" fontId="4" fillId="66" borderId="24" applyNumberFormat="0" applyProtection="0">
      <alignment horizontal="left" vertical="center" indent="1"/>
    </xf>
    <xf numFmtId="4" fontId="3" fillId="26" borderId="24" applyNumberFormat="0" applyProtection="0">
      <alignment horizontal="left" vertical="center" indent="1"/>
    </xf>
    <xf numFmtId="4" fontId="3" fillId="26" borderId="24" applyNumberFormat="0" applyProtection="0">
      <alignment horizontal="left" vertical="center" indent="1"/>
    </xf>
    <xf numFmtId="4" fontId="3" fillId="26" borderId="24" applyNumberFormat="0" applyProtection="0">
      <alignment horizontal="left" vertical="center" indent="1"/>
    </xf>
    <xf numFmtId="4" fontId="3" fillId="26" borderId="24" applyNumberFormat="0" applyProtection="0">
      <alignment horizontal="left" vertical="center" indent="1"/>
    </xf>
    <xf numFmtId="4" fontId="4" fillId="15" borderId="21" applyNumberFormat="0" applyProtection="0">
      <alignment horizontal="right" vertical="center"/>
    </xf>
    <xf numFmtId="4" fontId="4" fillId="15" borderId="21" applyNumberFormat="0" applyProtection="0">
      <alignment horizontal="right" vertical="center"/>
    </xf>
    <xf numFmtId="4" fontId="4" fillId="67" borderId="24" applyNumberFormat="0" applyProtection="0">
      <alignment horizontal="left" vertical="center" indent="1"/>
    </xf>
    <xf numFmtId="4" fontId="4" fillId="67" borderId="24" applyNumberFormat="0" applyProtection="0">
      <alignment horizontal="left" vertical="center" indent="1"/>
    </xf>
    <xf numFmtId="4" fontId="4" fillId="15" borderId="24" applyNumberFormat="0" applyProtection="0">
      <alignment horizontal="left" vertical="center" indent="1"/>
    </xf>
    <xf numFmtId="4" fontId="4" fillId="15" borderId="24" applyNumberFormat="0" applyProtection="0">
      <alignment horizontal="left" vertical="center" indent="1"/>
    </xf>
    <xf numFmtId="0" fontId="4" fillId="28" borderId="21" applyNumberFormat="0" applyProtection="0">
      <alignment horizontal="left" vertical="center" indent="1"/>
    </xf>
    <xf numFmtId="0" fontId="4" fillId="28" borderId="21" applyNumberFormat="0" applyProtection="0">
      <alignment horizontal="left" vertical="center" indent="1"/>
    </xf>
    <xf numFmtId="0" fontId="4" fillId="26" borderId="31" applyNumberFormat="0" applyProtection="0">
      <alignment horizontal="left" vertical="top" indent="1"/>
    </xf>
    <xf numFmtId="0" fontId="4" fillId="26" borderId="31" applyNumberFormat="0" applyProtection="0">
      <alignment horizontal="left" vertical="top" indent="1"/>
    </xf>
    <xf numFmtId="0" fontId="4" fillId="68" borderId="21" applyNumberFormat="0" applyProtection="0">
      <alignment horizontal="left" vertical="center" indent="1"/>
    </xf>
    <xf numFmtId="0" fontId="4" fillId="68" borderId="21" applyNumberFormat="0" applyProtection="0">
      <alignment horizontal="left" vertical="center" indent="1"/>
    </xf>
    <xf numFmtId="0" fontId="4" fillId="15" borderId="31" applyNumberFormat="0" applyProtection="0">
      <alignment horizontal="left" vertical="top" indent="1"/>
    </xf>
    <xf numFmtId="0" fontId="4" fillId="15" borderId="31" applyNumberFormat="0" applyProtection="0">
      <alignment horizontal="left" vertical="top" indent="1"/>
    </xf>
    <xf numFmtId="0" fontId="4" fillId="19" borderId="21" applyNumberFormat="0" applyProtection="0">
      <alignment horizontal="left" vertical="center" indent="1"/>
    </xf>
    <xf numFmtId="0" fontId="4" fillId="19" borderId="21" applyNumberFormat="0" applyProtection="0">
      <alignment horizontal="left" vertical="center" indent="1"/>
    </xf>
    <xf numFmtId="0" fontId="4" fillId="19" borderId="31" applyNumberFormat="0" applyProtection="0">
      <alignment horizontal="left" vertical="top" indent="1"/>
    </xf>
    <xf numFmtId="0" fontId="4" fillId="19" borderId="31" applyNumberFormat="0" applyProtection="0">
      <alignment horizontal="left" vertical="top" indent="1"/>
    </xf>
    <xf numFmtId="0" fontId="4" fillId="67" borderId="21" applyNumberFormat="0" applyProtection="0">
      <alignment horizontal="left" vertical="center" indent="1"/>
    </xf>
    <xf numFmtId="0" fontId="4" fillId="67" borderId="21" applyNumberFormat="0" applyProtection="0">
      <alignment horizontal="left" vertical="center" indent="1"/>
    </xf>
    <xf numFmtId="0" fontId="4" fillId="67" borderId="31" applyNumberFormat="0" applyProtection="0">
      <alignment horizontal="left" vertical="top" indent="1"/>
    </xf>
    <xf numFmtId="0" fontId="4" fillId="67" borderId="31" applyNumberFormat="0" applyProtection="0">
      <alignment horizontal="left" vertical="top" indent="1"/>
    </xf>
    <xf numFmtId="0" fontId="4" fillId="18" borderId="32" applyNumberFormat="0">
      <protection locked="0"/>
    </xf>
    <xf numFmtId="0" fontId="4" fillId="18" borderId="32" applyNumberFormat="0">
      <protection locked="0"/>
    </xf>
    <xf numFmtId="0" fontId="29" fillId="26" borderId="33" applyBorder="0"/>
    <xf numFmtId="4" fontId="30" fillId="17" borderId="31" applyNumberFormat="0" applyProtection="0">
      <alignment vertical="center"/>
    </xf>
    <xf numFmtId="4" fontId="30" fillId="17" borderId="31" applyNumberFormat="0" applyProtection="0">
      <alignment vertical="center"/>
    </xf>
    <xf numFmtId="4" fontId="27" fillId="69" borderId="19" applyNumberFormat="0" applyProtection="0">
      <alignment vertical="center"/>
    </xf>
    <xf numFmtId="4" fontId="27" fillId="69" borderId="19" applyNumberFormat="0" applyProtection="0">
      <alignment vertical="center"/>
    </xf>
    <xf numFmtId="4" fontId="30" fillId="28" borderId="31" applyNumberFormat="0" applyProtection="0">
      <alignment horizontal="left" vertical="center" indent="1"/>
    </xf>
    <xf numFmtId="4" fontId="30" fillId="28" borderId="31" applyNumberFormat="0" applyProtection="0">
      <alignment horizontal="left" vertical="center" indent="1"/>
    </xf>
    <xf numFmtId="0" fontId="30" fillId="17" borderId="31" applyNumberFormat="0" applyProtection="0">
      <alignment horizontal="left" vertical="top" indent="1"/>
    </xf>
    <xf numFmtId="0" fontId="30" fillId="17" borderId="31" applyNumberFormat="0" applyProtection="0">
      <alignment horizontal="left" vertical="top" indent="1"/>
    </xf>
    <xf numFmtId="4" fontId="4" fillId="0" borderId="21" applyNumberFormat="0" applyProtection="0">
      <alignment horizontal="right" vertical="center"/>
    </xf>
    <xf numFmtId="4" fontId="5" fillId="70" borderId="29" applyNumberFormat="0" applyProtection="0">
      <alignment horizontal="right" vertical="center"/>
    </xf>
    <xf numFmtId="4" fontId="4" fillId="0" borderId="21" applyNumberFormat="0" applyProtection="0">
      <alignment horizontal="right" vertical="center"/>
    </xf>
    <xf numFmtId="4" fontId="4" fillId="0" borderId="21" applyNumberFormat="0" applyProtection="0">
      <alignment horizontal="right" vertical="center"/>
    </xf>
    <xf numFmtId="4" fontId="27" fillId="70" borderId="21" applyNumberFormat="0" applyProtection="0">
      <alignment horizontal="right" vertical="center"/>
    </xf>
    <xf numFmtId="4" fontId="27" fillId="70" borderId="21" applyNumberFormat="0" applyProtection="0">
      <alignment horizontal="right" vertical="center"/>
    </xf>
    <xf numFmtId="4" fontId="4" fillId="33" borderId="21" applyNumberFormat="0" applyProtection="0">
      <alignment horizontal="left" vertical="center" indent="1"/>
    </xf>
    <xf numFmtId="4" fontId="4" fillId="33" borderId="21" applyNumberFormat="0" applyProtection="0">
      <alignment horizontal="left" vertical="center" indent="1"/>
    </xf>
    <xf numFmtId="0" fontId="30" fillId="15" borderId="31" applyNumberFormat="0" applyProtection="0">
      <alignment horizontal="left" vertical="top" indent="1"/>
    </xf>
    <xf numFmtId="0" fontId="30" fillId="15" borderId="31" applyNumberFormat="0" applyProtection="0">
      <alignment horizontal="left" vertical="top" indent="1"/>
    </xf>
    <xf numFmtId="4" fontId="31" fillId="71" borderId="24" applyNumberFormat="0" applyProtection="0">
      <alignment horizontal="left" vertical="center" indent="1"/>
    </xf>
    <xf numFmtId="4" fontId="31" fillId="71" borderId="24" applyNumberFormat="0" applyProtection="0">
      <alignment horizontal="left" vertical="center" indent="1"/>
    </xf>
    <xf numFmtId="0" fontId="4" fillId="72" borderId="19"/>
    <xf numFmtId="0" fontId="4" fillId="72" borderId="19"/>
    <xf numFmtId="4" fontId="32" fillId="18" borderId="21" applyNumberFormat="0" applyProtection="0">
      <alignment horizontal="right" vertical="center"/>
    </xf>
    <xf numFmtId="4" fontId="32" fillId="18" borderId="21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>
      <alignment wrapText="1"/>
    </xf>
    <xf numFmtId="0" fontId="1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39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15" fillId="0" borderId="37" applyNumberFormat="0" applyFill="0" applyAlignment="0" applyProtection="0"/>
    <xf numFmtId="0" fontId="40" fillId="20" borderId="0" applyNumberFormat="0" applyBorder="0" applyAlignment="0" applyProtection="0"/>
    <xf numFmtId="0" fontId="23" fillId="22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04">
    <xf numFmtId="0" fontId="0" fillId="0" borderId="0" xfId="0"/>
    <xf numFmtId="3" fontId="43" fillId="0" borderId="12" xfId="0" applyNumberFormat="1" applyFont="1" applyFill="1" applyBorder="1" applyAlignment="1" applyProtection="1">
      <alignment vertical="center"/>
    </xf>
    <xf numFmtId="9" fontId="43" fillId="0" borderId="12" xfId="1" applyFont="1" applyBorder="1" applyAlignment="1" applyProtection="1">
      <alignment vertical="center"/>
    </xf>
    <xf numFmtId="0" fontId="43" fillId="0" borderId="12" xfId="0" applyFont="1" applyBorder="1" applyAlignment="1" applyProtection="1">
      <alignment vertical="center"/>
    </xf>
    <xf numFmtId="9" fontId="43" fillId="0" borderId="0" xfId="1" applyFont="1" applyAlignment="1" applyProtection="1">
      <alignment vertical="center"/>
    </xf>
    <xf numFmtId="0" fontId="43" fillId="0" borderId="10" xfId="0" applyFont="1" applyBorder="1" applyAlignment="1" applyProtection="1">
      <alignment vertical="center" wrapText="1"/>
      <protection locked="0"/>
    </xf>
    <xf numFmtId="3" fontId="43" fillId="0" borderId="12" xfId="0" applyNumberFormat="1" applyFont="1" applyBorder="1" applyAlignment="1" applyProtection="1">
      <alignment vertical="center"/>
      <protection locked="0"/>
    </xf>
    <xf numFmtId="0" fontId="42" fillId="0" borderId="10" xfId="0" applyFont="1" applyBorder="1" applyAlignment="1" applyProtection="1">
      <alignment vertical="center" wrapText="1"/>
      <protection locked="0"/>
    </xf>
    <xf numFmtId="3" fontId="42" fillId="0" borderId="12" xfId="0" applyNumberFormat="1" applyFont="1" applyBorder="1" applyAlignment="1" applyProtection="1">
      <alignment vertical="center"/>
      <protection locked="0"/>
    </xf>
    <xf numFmtId="3" fontId="43" fillId="0" borderId="13" xfId="0" applyNumberFormat="1" applyFont="1" applyBorder="1" applyAlignment="1" applyProtection="1">
      <alignment vertical="center" wrapText="1"/>
      <protection locked="0"/>
    </xf>
    <xf numFmtId="3" fontId="43" fillId="0" borderId="12" xfId="0" applyNumberFormat="1" applyFont="1" applyFill="1" applyBorder="1" applyAlignment="1" applyProtection="1">
      <alignment vertical="center"/>
      <protection locked="0"/>
    </xf>
    <xf numFmtId="3" fontId="43" fillId="0" borderId="48" xfId="0" applyNumberFormat="1" applyFont="1" applyBorder="1" applyAlignment="1" applyProtection="1">
      <alignment vertical="center" wrapText="1"/>
      <protection locked="0"/>
    </xf>
    <xf numFmtId="0" fontId="43" fillId="0" borderId="13" xfId="0" applyFont="1" applyBorder="1" applyAlignment="1" applyProtection="1">
      <alignment vertical="center" wrapText="1"/>
      <protection locked="0"/>
    </xf>
    <xf numFmtId="0" fontId="43" fillId="0" borderId="18" xfId="0" applyFont="1" applyBorder="1" applyAlignment="1" applyProtection="1">
      <alignment vertical="center" wrapText="1"/>
      <protection locked="0"/>
    </xf>
    <xf numFmtId="3" fontId="43" fillId="73" borderId="13" xfId="0" applyNumberFormat="1" applyFont="1" applyFill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</xf>
    <xf numFmtId="10" fontId="45" fillId="0" borderId="11" xfId="1" applyNumberFormat="1" applyFont="1" applyFill="1" applyBorder="1" applyAlignment="1" applyProtection="1">
      <alignment vertical="center" wrapText="1"/>
    </xf>
    <xf numFmtId="10" fontId="43" fillId="0" borderId="11" xfId="1" applyNumberFormat="1" applyFont="1" applyFill="1" applyBorder="1" applyAlignment="1" applyProtection="1">
      <alignment vertical="center" wrapText="1"/>
    </xf>
    <xf numFmtId="0" fontId="43" fillId="74" borderId="9" xfId="0" applyFont="1" applyFill="1" applyBorder="1" applyAlignment="1" applyProtection="1">
      <alignment vertical="center" wrapText="1"/>
      <protection locked="0"/>
    </xf>
    <xf numFmtId="3" fontId="43" fillId="74" borderId="13" xfId="0" applyNumberFormat="1" applyFont="1" applyFill="1" applyBorder="1" applyAlignment="1" applyProtection="1">
      <alignment vertical="center" wrapText="1"/>
      <protection locked="0"/>
    </xf>
    <xf numFmtId="3" fontId="43" fillId="74" borderId="44" xfId="0" applyNumberFormat="1" applyFont="1" applyFill="1" applyBorder="1" applyAlignment="1" applyProtection="1">
      <alignment vertical="center" wrapText="1"/>
      <protection locked="0"/>
    </xf>
    <xf numFmtId="3" fontId="42" fillId="0" borderId="12" xfId="0" applyNumberFormat="1" applyFont="1" applyFill="1" applyBorder="1" applyAlignment="1" applyProtection="1">
      <alignment vertical="center"/>
    </xf>
    <xf numFmtId="0" fontId="42" fillId="0" borderId="12" xfId="0" applyFont="1" applyFill="1" applyBorder="1" applyAlignment="1" applyProtection="1">
      <alignment vertical="center"/>
    </xf>
    <xf numFmtId="3" fontId="52" fillId="0" borderId="12" xfId="0" applyNumberFormat="1" applyFont="1" applyBorder="1" applyAlignment="1" applyProtection="1">
      <alignment vertical="center"/>
      <protection locked="0"/>
    </xf>
    <xf numFmtId="0" fontId="42" fillId="0" borderId="50" xfId="0" applyFont="1" applyBorder="1" applyAlignment="1" applyProtection="1">
      <alignment vertical="center"/>
      <protection locked="0"/>
    </xf>
    <xf numFmtId="0" fontId="42" fillId="75" borderId="2" xfId="0" applyFont="1" applyFill="1" applyBorder="1" applyAlignment="1">
      <alignment vertical="center" wrapText="1"/>
    </xf>
    <xf numFmtId="0" fontId="42" fillId="75" borderId="3" xfId="0" applyFont="1" applyFill="1" applyBorder="1" applyAlignment="1">
      <alignment vertical="center" wrapText="1"/>
    </xf>
    <xf numFmtId="0" fontId="42" fillId="75" borderId="3" xfId="0" applyFont="1" applyFill="1" applyBorder="1" applyAlignment="1">
      <alignment horizontal="center" vertical="center" wrapText="1"/>
    </xf>
    <xf numFmtId="0" fontId="42" fillId="75" borderId="4" xfId="0" applyFont="1" applyFill="1" applyBorder="1" applyAlignment="1">
      <alignment horizontal="center" vertical="center"/>
    </xf>
    <xf numFmtId="0" fontId="42" fillId="75" borderId="4" xfId="0" applyFont="1" applyFill="1" applyBorder="1" applyAlignment="1">
      <alignment horizontal="center" vertical="center" wrapText="1"/>
    </xf>
    <xf numFmtId="0" fontId="42" fillId="75" borderId="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42" fillId="74" borderId="6" xfId="0" applyFont="1" applyFill="1" applyBorder="1" applyAlignment="1">
      <alignment vertical="center" wrapText="1"/>
    </xf>
    <xf numFmtId="0" fontId="42" fillId="74" borderId="7" xfId="0" applyFont="1" applyFill="1" applyBorder="1" applyAlignment="1">
      <alignment vertical="center" wrapText="1"/>
    </xf>
    <xf numFmtId="0" fontId="43" fillId="74" borderId="8" xfId="0" applyFont="1" applyFill="1" applyBorder="1" applyAlignment="1">
      <alignment vertical="center"/>
    </xf>
    <xf numFmtId="0" fontId="43" fillId="0" borderId="11" xfId="0" applyFont="1" applyBorder="1" applyAlignment="1" applyProtection="1">
      <alignment vertical="center" wrapText="1"/>
      <protection locked="0"/>
    </xf>
    <xf numFmtId="3" fontId="43" fillId="0" borderId="12" xfId="0" applyNumberFormat="1" applyFont="1" applyBorder="1" applyAlignment="1">
      <alignment vertical="center"/>
    </xf>
    <xf numFmtId="3" fontId="43" fillId="0" borderId="12" xfId="0" applyNumberFormat="1" applyFont="1" applyBorder="1" applyAlignment="1">
      <alignment horizontal="right" vertical="center"/>
    </xf>
    <xf numFmtId="0" fontId="42" fillId="74" borderId="10" xfId="0" applyFont="1" applyFill="1" applyBorder="1" applyAlignment="1">
      <alignment vertical="center" wrapText="1"/>
    </xf>
    <xf numFmtId="0" fontId="42" fillId="74" borderId="11" xfId="0" applyFont="1" applyFill="1" applyBorder="1" applyAlignment="1">
      <alignment vertical="center" wrapText="1"/>
    </xf>
    <xf numFmtId="3" fontId="42" fillId="74" borderId="12" xfId="0" applyNumberFormat="1" applyFont="1" applyFill="1" applyBorder="1" applyAlignment="1">
      <alignment vertical="center"/>
    </xf>
    <xf numFmtId="0" fontId="42" fillId="0" borderId="10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3" fontId="42" fillId="0" borderId="12" xfId="0" applyNumberFormat="1" applyFont="1" applyBorder="1" applyAlignment="1">
      <alignment vertical="center"/>
    </xf>
    <xf numFmtId="3" fontId="43" fillId="74" borderId="12" xfId="0" applyNumberFormat="1" applyFont="1" applyFill="1" applyBorder="1" applyAlignment="1">
      <alignment vertical="center"/>
    </xf>
    <xf numFmtId="0" fontId="42" fillId="0" borderId="11" xfId="0" applyFont="1" applyBorder="1" applyAlignment="1" applyProtection="1">
      <alignment vertical="center" wrapText="1"/>
      <protection locked="0"/>
    </xf>
    <xf numFmtId="0" fontId="43" fillId="0" borderId="10" xfId="0" applyFont="1" applyBorder="1" applyAlignment="1">
      <alignment vertical="center" wrapText="1"/>
    </xf>
    <xf numFmtId="0" fontId="43" fillId="0" borderId="11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51" xfId="0" applyFont="1" applyBorder="1" applyAlignment="1">
      <alignment vertical="center" wrapText="1"/>
    </xf>
    <xf numFmtId="0" fontId="43" fillId="0" borderId="17" xfId="0" applyFont="1" applyBorder="1" applyAlignment="1">
      <alignment vertical="center"/>
    </xf>
    <xf numFmtId="3" fontId="43" fillId="0" borderId="17" xfId="0" applyNumberFormat="1" applyFont="1" applyBorder="1" applyAlignment="1">
      <alignment vertical="center"/>
    </xf>
    <xf numFmtId="3" fontId="43" fillId="0" borderId="18" xfId="0" applyNumberFormat="1" applyFont="1" applyBorder="1" applyAlignment="1">
      <alignment vertical="center" wrapText="1"/>
    </xf>
    <xf numFmtId="0" fontId="44" fillId="75" borderId="3" xfId="0" applyFont="1" applyFill="1" applyBorder="1" applyAlignment="1">
      <alignment horizontal="center" vertical="center" wrapText="1"/>
    </xf>
    <xf numFmtId="0" fontId="45" fillId="74" borderId="41" xfId="0" applyFont="1" applyFill="1" applyBorder="1" applyAlignment="1">
      <alignment vertical="center" wrapText="1"/>
    </xf>
    <xf numFmtId="0" fontId="43" fillId="74" borderId="42" xfId="0" applyFont="1" applyFill="1" applyBorder="1" applyAlignment="1">
      <alignment vertical="center" wrapText="1"/>
    </xf>
    <xf numFmtId="3" fontId="43" fillId="74" borderId="43" xfId="0" applyNumberFormat="1" applyFont="1" applyFill="1" applyBorder="1" applyAlignment="1">
      <alignment vertical="center"/>
    </xf>
    <xf numFmtId="3" fontId="43" fillId="74" borderId="42" xfId="0" applyNumberFormat="1" applyFont="1" applyFill="1" applyBorder="1" applyAlignment="1">
      <alignment vertical="center"/>
    </xf>
    <xf numFmtId="0" fontId="43" fillId="0" borderId="10" xfId="0" applyFont="1" applyBorder="1" applyAlignment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2"/>
      <protection locked="0"/>
    </xf>
    <xf numFmtId="3" fontId="46" fillId="0" borderId="15" xfId="2" applyNumberFormat="1" applyFont="1" applyBorder="1" applyAlignment="1" applyProtection="1">
      <alignment vertical="center"/>
      <protection locked="0"/>
    </xf>
    <xf numFmtId="0" fontId="45" fillId="0" borderId="39" xfId="0" applyFont="1" applyBorder="1" applyAlignment="1">
      <alignment horizontal="left" vertical="center" wrapText="1" indent="2"/>
    </xf>
    <xf numFmtId="3" fontId="50" fillId="0" borderId="15" xfId="2" applyNumberFormat="1" applyFont="1" applyBorder="1" applyAlignment="1">
      <alignment vertical="center"/>
    </xf>
    <xf numFmtId="3" fontId="45" fillId="0" borderId="12" xfId="0" applyNumberFormat="1" applyFont="1" applyBorder="1" applyAlignment="1">
      <alignment horizontal="right" vertical="center"/>
    </xf>
    <xf numFmtId="3" fontId="45" fillId="0" borderId="13" xfId="0" applyNumberFormat="1" applyFont="1" applyBorder="1" applyAlignment="1" applyProtection="1">
      <alignment vertical="center" wrapText="1"/>
      <protection locked="0"/>
    </xf>
    <xf numFmtId="0" fontId="45" fillId="0" borderId="38" xfId="0" applyFont="1" applyBorder="1" applyAlignment="1">
      <alignment horizontal="left" vertical="center" indent="1"/>
    </xf>
    <xf numFmtId="3" fontId="45" fillId="0" borderId="12" xfId="0" applyNumberFormat="1" applyFont="1" applyBorder="1" applyAlignment="1">
      <alignment vertical="center"/>
    </xf>
    <xf numFmtId="3" fontId="46" fillId="0" borderId="14" xfId="2" applyNumberFormat="1" applyFont="1" applyBorder="1" applyAlignment="1" applyProtection="1">
      <alignment vertical="center" wrapText="1"/>
      <protection locked="0"/>
    </xf>
    <xf numFmtId="3" fontId="47" fillId="0" borderId="12" xfId="0" applyNumberFormat="1" applyFont="1" applyBorder="1" applyAlignment="1" applyProtection="1">
      <alignment vertical="center"/>
      <protection locked="0"/>
    </xf>
    <xf numFmtId="0" fontId="45" fillId="0" borderId="38" xfId="0" applyFont="1" applyBorder="1" applyAlignment="1">
      <alignment horizontal="left" vertical="center" wrapText="1" indent="2"/>
    </xf>
    <xf numFmtId="0" fontId="45" fillId="0" borderId="40" xfId="0" applyFont="1" applyBorder="1" applyAlignment="1">
      <alignment horizontal="left" vertical="center" indent="1"/>
    </xf>
    <xf numFmtId="0" fontId="45" fillId="0" borderId="45" xfId="0" applyFont="1" applyBorder="1" applyAlignment="1">
      <alignment vertical="center" wrapText="1"/>
    </xf>
    <xf numFmtId="0" fontId="42" fillId="0" borderId="46" xfId="0" applyFont="1" applyBorder="1" applyAlignment="1">
      <alignment vertical="center" wrapText="1"/>
    </xf>
    <xf numFmtId="3" fontId="45" fillId="0" borderId="47" xfId="0" applyNumberFormat="1" applyFont="1" applyBorder="1" applyAlignment="1">
      <alignment vertical="center"/>
    </xf>
    <xf numFmtId="0" fontId="42" fillId="0" borderId="7" xfId="0" applyFont="1" applyBorder="1" applyAlignment="1">
      <alignment vertical="center" wrapText="1"/>
    </xf>
    <xf numFmtId="3" fontId="43" fillId="0" borderId="8" xfId="0" applyNumberFormat="1" applyFont="1" applyBorder="1" applyAlignment="1" applyProtection="1">
      <alignment vertical="center"/>
      <protection locked="0"/>
    </xf>
    <xf numFmtId="3" fontId="43" fillId="0" borderId="8" xfId="0" applyNumberFormat="1" applyFont="1" applyBorder="1" applyAlignment="1">
      <alignment vertical="center"/>
    </xf>
    <xf numFmtId="3" fontId="43" fillId="0" borderId="8" xfId="0" applyNumberFormat="1" applyFont="1" applyBorder="1" applyAlignment="1">
      <alignment horizontal="right" vertical="center"/>
    </xf>
    <xf numFmtId="3" fontId="43" fillId="0" borderId="9" xfId="0" applyNumberFormat="1" applyFont="1" applyBorder="1" applyAlignment="1" applyProtection="1">
      <alignment vertical="center" wrapText="1"/>
      <protection locked="0"/>
    </xf>
    <xf numFmtId="3" fontId="42" fillId="0" borderId="49" xfId="0" applyNumberFormat="1" applyFont="1" applyBorder="1" applyAlignment="1">
      <alignment vertical="center"/>
    </xf>
    <xf numFmtId="0" fontId="42" fillId="0" borderId="50" xfId="0" applyFont="1" applyBorder="1" applyAlignment="1">
      <alignment vertical="center"/>
    </xf>
    <xf numFmtId="3" fontId="52" fillId="0" borderId="12" xfId="0" applyNumberFormat="1" applyFont="1" applyBorder="1" applyAlignment="1">
      <alignment vertical="center"/>
    </xf>
    <xf numFmtId="0" fontId="42" fillId="73" borderId="10" xfId="0" applyFont="1" applyFill="1" applyBorder="1" applyAlignment="1">
      <alignment vertical="center" wrapText="1"/>
    </xf>
    <xf numFmtId="0" fontId="42" fillId="73" borderId="11" xfId="0" applyFont="1" applyFill="1" applyBorder="1" applyAlignment="1">
      <alignment vertical="center" wrapText="1"/>
    </xf>
    <xf numFmtId="3" fontId="42" fillId="73" borderId="12" xfId="0" applyNumberFormat="1" applyFont="1" applyFill="1" applyBorder="1" applyAlignment="1">
      <alignment vertical="center"/>
    </xf>
    <xf numFmtId="0" fontId="43" fillId="0" borderId="12" xfId="0" applyFont="1" applyBorder="1" applyAlignment="1">
      <alignment vertical="center" wrapText="1"/>
    </xf>
    <xf numFmtId="0" fontId="43" fillId="0" borderId="12" xfId="0" applyFont="1" applyBorder="1" applyAlignment="1">
      <alignment vertical="center"/>
    </xf>
    <xf numFmtId="0" fontId="42" fillId="0" borderId="16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3" fontId="42" fillId="0" borderId="17" xfId="0" applyNumberFormat="1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53" fillId="0" borderId="0" xfId="0" applyFont="1" applyAlignment="1">
      <alignment horizontal="right" vertical="center" wrapText="1"/>
    </xf>
    <xf numFmtId="0" fontId="53" fillId="0" borderId="0" xfId="0" applyFont="1" applyAlignment="1">
      <alignment vertical="center" wrapText="1"/>
    </xf>
    <xf numFmtId="3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3" fillId="0" borderId="6" xfId="0" applyFont="1" applyBorder="1" applyAlignment="1" applyProtection="1">
      <alignment vertical="center" wrapText="1"/>
      <protection locked="0"/>
    </xf>
    <xf numFmtId="0" fontId="48" fillId="0" borderId="0" xfId="0" applyFont="1" applyAlignment="1">
      <alignment vertical="center"/>
    </xf>
    <xf numFmtId="3" fontId="43" fillId="74" borderId="52" xfId="0" applyNumberFormat="1" applyFont="1" applyFill="1" applyBorder="1" applyAlignment="1" applyProtection="1">
      <alignment vertical="center" wrapText="1"/>
      <protection locked="0"/>
    </xf>
    <xf numFmtId="3" fontId="42" fillId="74" borderId="12" xfId="0" applyNumberFormat="1" applyFont="1" applyFill="1" applyBorder="1" applyAlignment="1">
      <alignment horizontal="right" vertical="center"/>
    </xf>
    <xf numFmtId="0" fontId="42" fillId="0" borderId="13" xfId="0" applyFont="1" applyBorder="1" applyAlignment="1" applyProtection="1">
      <alignment vertical="center" wrapText="1"/>
      <protection locked="0"/>
    </xf>
  </cellXfs>
  <cellStyles count="27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Akzent1 2" xfId="9" xr:uid="{00000000-0005-0000-0000-000006000000}"/>
    <cellStyle name="20% - Akzent2 2" xfId="10" xr:uid="{00000000-0005-0000-0000-000007000000}"/>
    <cellStyle name="20% - Akzent3 2" xfId="11" xr:uid="{00000000-0005-0000-0000-000008000000}"/>
    <cellStyle name="20% - Akzent4 2" xfId="12" xr:uid="{00000000-0005-0000-0000-000009000000}"/>
    <cellStyle name="20% - Akzent5 2" xfId="13" xr:uid="{00000000-0005-0000-0000-00000A000000}"/>
    <cellStyle name="20% - Akzent6 2" xfId="14" xr:uid="{00000000-0005-0000-0000-00000B000000}"/>
    <cellStyle name="20% - Colore 1" xfId="15" xr:uid="{00000000-0005-0000-0000-00000C000000}"/>
    <cellStyle name="20% - Colore 2" xfId="16" xr:uid="{00000000-0005-0000-0000-00000D000000}"/>
    <cellStyle name="20% - Colore 3" xfId="17" xr:uid="{00000000-0005-0000-0000-00000E000000}"/>
    <cellStyle name="20% - Colore 4" xfId="18" xr:uid="{00000000-0005-0000-0000-00000F000000}"/>
    <cellStyle name="20% - Colore 5" xfId="19" xr:uid="{00000000-0005-0000-0000-000010000000}"/>
    <cellStyle name="20% - Colore 6" xfId="20" xr:uid="{00000000-0005-0000-0000-000011000000}"/>
    <cellStyle name="40% - Accent1" xfId="21" xr:uid="{00000000-0005-0000-0000-000012000000}"/>
    <cellStyle name="40% - Accent2" xfId="22" xr:uid="{00000000-0005-0000-0000-000013000000}"/>
    <cellStyle name="40% - Accent3" xfId="23" xr:uid="{00000000-0005-0000-0000-000014000000}"/>
    <cellStyle name="40% - Accent4" xfId="24" xr:uid="{00000000-0005-0000-0000-000015000000}"/>
    <cellStyle name="40% - Accent5" xfId="25" xr:uid="{00000000-0005-0000-0000-000016000000}"/>
    <cellStyle name="40% - Accent6" xfId="26" xr:uid="{00000000-0005-0000-0000-000017000000}"/>
    <cellStyle name="40% - Akzent1 2" xfId="27" xr:uid="{00000000-0005-0000-0000-000018000000}"/>
    <cellStyle name="40% - Akzent2 2" xfId="28" xr:uid="{00000000-0005-0000-0000-000019000000}"/>
    <cellStyle name="40% - Akzent3 2" xfId="29" xr:uid="{00000000-0005-0000-0000-00001A000000}"/>
    <cellStyle name="40% - Akzent4 2" xfId="30" xr:uid="{00000000-0005-0000-0000-00001B000000}"/>
    <cellStyle name="40% - Akzent5 2" xfId="31" xr:uid="{00000000-0005-0000-0000-00001C000000}"/>
    <cellStyle name="40% - Akzent6 2" xfId="32" xr:uid="{00000000-0005-0000-0000-00001D000000}"/>
    <cellStyle name="40% - Colore 1" xfId="33" xr:uid="{00000000-0005-0000-0000-00001E000000}"/>
    <cellStyle name="40% - Colore 2" xfId="34" xr:uid="{00000000-0005-0000-0000-00001F000000}"/>
    <cellStyle name="40% - Colore 3" xfId="35" xr:uid="{00000000-0005-0000-0000-000020000000}"/>
    <cellStyle name="40% - Colore 4" xfId="36" xr:uid="{00000000-0005-0000-0000-000021000000}"/>
    <cellStyle name="40% - Colore 5" xfId="37" xr:uid="{00000000-0005-0000-0000-000022000000}"/>
    <cellStyle name="40% - Colore 6" xfId="38" xr:uid="{00000000-0005-0000-0000-000023000000}"/>
    <cellStyle name="60% - Accent1" xfId="39" xr:uid="{00000000-0005-0000-0000-000024000000}"/>
    <cellStyle name="60% - Accent2" xfId="40" xr:uid="{00000000-0005-0000-0000-000025000000}"/>
    <cellStyle name="60% - Accent3" xfId="41" xr:uid="{00000000-0005-0000-0000-000026000000}"/>
    <cellStyle name="60% - Accent4" xfId="42" xr:uid="{00000000-0005-0000-0000-000027000000}"/>
    <cellStyle name="60% - Accent5" xfId="43" xr:uid="{00000000-0005-0000-0000-000028000000}"/>
    <cellStyle name="60% - Accent6" xfId="44" xr:uid="{00000000-0005-0000-0000-000029000000}"/>
    <cellStyle name="60% - Colore 1" xfId="45" xr:uid="{00000000-0005-0000-0000-00002A000000}"/>
    <cellStyle name="60% - Colore 2" xfId="46" xr:uid="{00000000-0005-0000-0000-00002B000000}"/>
    <cellStyle name="60% - Colore 3" xfId="47" xr:uid="{00000000-0005-0000-0000-00002C000000}"/>
    <cellStyle name="60% - Colore 4" xfId="48" xr:uid="{00000000-0005-0000-0000-00002D000000}"/>
    <cellStyle name="60% - Colore 5" xfId="49" xr:uid="{00000000-0005-0000-0000-00002E000000}"/>
    <cellStyle name="60% - Colore 6" xfId="50" xr:uid="{00000000-0005-0000-0000-00002F000000}"/>
    <cellStyle name="Accent1 - 20%" xfId="51" xr:uid="{00000000-0005-0000-0000-000030000000}"/>
    <cellStyle name="Accent1 - 20% 2" xfId="52" xr:uid="{00000000-0005-0000-0000-000031000000}"/>
    <cellStyle name="Accent1 - 40%" xfId="53" xr:uid="{00000000-0005-0000-0000-000032000000}"/>
    <cellStyle name="Accent1 - 40% 2" xfId="54" xr:uid="{00000000-0005-0000-0000-000033000000}"/>
    <cellStyle name="Accent1 - 60%" xfId="55" xr:uid="{00000000-0005-0000-0000-000034000000}"/>
    <cellStyle name="Accent1 - 60% 2" xfId="56" xr:uid="{00000000-0005-0000-0000-000035000000}"/>
    <cellStyle name="Accent2 - 20%" xfId="57" xr:uid="{00000000-0005-0000-0000-000036000000}"/>
    <cellStyle name="Accent2 - 20% 2" xfId="58" xr:uid="{00000000-0005-0000-0000-000037000000}"/>
    <cellStyle name="Accent2 - 40%" xfId="59" xr:uid="{00000000-0005-0000-0000-000038000000}"/>
    <cellStyle name="Accent2 - 40% 2" xfId="60" xr:uid="{00000000-0005-0000-0000-000039000000}"/>
    <cellStyle name="Accent2 - 60%" xfId="61" xr:uid="{00000000-0005-0000-0000-00003A000000}"/>
    <cellStyle name="Accent2 - 60% 2" xfId="62" xr:uid="{00000000-0005-0000-0000-00003B000000}"/>
    <cellStyle name="Accent3 - 20%" xfId="63" xr:uid="{00000000-0005-0000-0000-00003C000000}"/>
    <cellStyle name="Accent3 - 20% 2" xfId="64" xr:uid="{00000000-0005-0000-0000-00003D000000}"/>
    <cellStyle name="Accent3 - 40%" xfId="65" xr:uid="{00000000-0005-0000-0000-00003E000000}"/>
    <cellStyle name="Accent3 - 40% 2" xfId="66" xr:uid="{00000000-0005-0000-0000-00003F000000}"/>
    <cellStyle name="Accent3 - 60%" xfId="67" xr:uid="{00000000-0005-0000-0000-000040000000}"/>
    <cellStyle name="Accent3 - 60% 2" xfId="68" xr:uid="{00000000-0005-0000-0000-000041000000}"/>
    <cellStyle name="Accent3 2" xfId="69" xr:uid="{00000000-0005-0000-0000-000042000000}"/>
    <cellStyle name="Accent3 3" xfId="70" xr:uid="{00000000-0005-0000-0000-000043000000}"/>
    <cellStyle name="Accent3 4" xfId="71" xr:uid="{00000000-0005-0000-0000-000044000000}"/>
    <cellStyle name="Accent3 5" xfId="72" xr:uid="{00000000-0005-0000-0000-000045000000}"/>
    <cellStyle name="Accent3 6" xfId="73" xr:uid="{00000000-0005-0000-0000-000046000000}"/>
    <cellStyle name="Accent4 - 20%" xfId="74" xr:uid="{00000000-0005-0000-0000-000047000000}"/>
    <cellStyle name="Accent4 - 20% 2" xfId="75" xr:uid="{00000000-0005-0000-0000-000048000000}"/>
    <cellStyle name="Accent4 - 40%" xfId="76" xr:uid="{00000000-0005-0000-0000-000049000000}"/>
    <cellStyle name="Accent4 - 40% 2" xfId="77" xr:uid="{00000000-0005-0000-0000-00004A000000}"/>
    <cellStyle name="Accent4 - 60%" xfId="78" xr:uid="{00000000-0005-0000-0000-00004B000000}"/>
    <cellStyle name="Accent4 - 60% 2" xfId="79" xr:uid="{00000000-0005-0000-0000-00004C000000}"/>
    <cellStyle name="Accent4 2" xfId="80" xr:uid="{00000000-0005-0000-0000-00004D000000}"/>
    <cellStyle name="Accent4 3" xfId="81" xr:uid="{00000000-0005-0000-0000-00004E000000}"/>
    <cellStyle name="Accent4 4" xfId="82" xr:uid="{00000000-0005-0000-0000-00004F000000}"/>
    <cellStyle name="Accent4 5" xfId="83" xr:uid="{00000000-0005-0000-0000-000050000000}"/>
    <cellStyle name="Accent4 6" xfId="84" xr:uid="{00000000-0005-0000-0000-000051000000}"/>
    <cellStyle name="Accent5 - 20%" xfId="85" xr:uid="{00000000-0005-0000-0000-000052000000}"/>
    <cellStyle name="Accent5 - 20% 2" xfId="86" xr:uid="{00000000-0005-0000-0000-000053000000}"/>
    <cellStyle name="Accent5 - 40%" xfId="87" xr:uid="{00000000-0005-0000-0000-000054000000}"/>
    <cellStyle name="Accent5 - 60%" xfId="88" xr:uid="{00000000-0005-0000-0000-000055000000}"/>
    <cellStyle name="Accent5 - 60% 2" xfId="89" xr:uid="{00000000-0005-0000-0000-000056000000}"/>
    <cellStyle name="Accent5 2" xfId="90" xr:uid="{00000000-0005-0000-0000-000057000000}"/>
    <cellStyle name="Accent5 3" xfId="91" xr:uid="{00000000-0005-0000-0000-000058000000}"/>
    <cellStyle name="Accent5 4" xfId="92" xr:uid="{00000000-0005-0000-0000-000059000000}"/>
    <cellStyle name="Accent5 5" xfId="93" xr:uid="{00000000-0005-0000-0000-00005A000000}"/>
    <cellStyle name="Accent5 6" xfId="94" xr:uid="{00000000-0005-0000-0000-00005B000000}"/>
    <cellStyle name="Accent6 - 20%" xfId="95" xr:uid="{00000000-0005-0000-0000-00005C000000}"/>
    <cellStyle name="Accent6 - 40%" xfId="96" xr:uid="{00000000-0005-0000-0000-00005D000000}"/>
    <cellStyle name="Accent6 - 40% 2" xfId="97" xr:uid="{00000000-0005-0000-0000-00005E000000}"/>
    <cellStyle name="Accent6 - 60%" xfId="98" xr:uid="{00000000-0005-0000-0000-00005F000000}"/>
    <cellStyle name="Accent6 - 60% 2" xfId="99" xr:uid="{00000000-0005-0000-0000-000060000000}"/>
    <cellStyle name="Accent6 2" xfId="100" xr:uid="{00000000-0005-0000-0000-000061000000}"/>
    <cellStyle name="Accent6 3" xfId="101" xr:uid="{00000000-0005-0000-0000-000062000000}"/>
    <cellStyle name="Accent6 4" xfId="102" xr:uid="{00000000-0005-0000-0000-000063000000}"/>
    <cellStyle name="Accent6 5" xfId="103" xr:uid="{00000000-0005-0000-0000-000064000000}"/>
    <cellStyle name="Accent6 6" xfId="104" xr:uid="{00000000-0005-0000-0000-000065000000}"/>
    <cellStyle name="Bad" xfId="105" xr:uid="{00000000-0005-0000-0000-000066000000}"/>
    <cellStyle name="Bad 2" xfId="106" xr:uid="{00000000-0005-0000-0000-000067000000}"/>
    <cellStyle name="Calcolo" xfId="107" xr:uid="{00000000-0005-0000-0000-000068000000}"/>
    <cellStyle name="Calculation" xfId="108" xr:uid="{00000000-0005-0000-0000-000069000000}"/>
    <cellStyle name="Calculation 2" xfId="109" xr:uid="{00000000-0005-0000-0000-00006A000000}"/>
    <cellStyle name="Cella collegata" xfId="110" xr:uid="{00000000-0005-0000-0000-00006B000000}"/>
    <cellStyle name="Cella da controllare" xfId="111" xr:uid="{00000000-0005-0000-0000-00006C000000}"/>
    <cellStyle name="Check Cell" xfId="112" xr:uid="{00000000-0005-0000-0000-00006D000000}"/>
    <cellStyle name="Check Cell 2" xfId="113" xr:uid="{00000000-0005-0000-0000-00006E000000}"/>
    <cellStyle name="Colore 1" xfId="114" xr:uid="{00000000-0005-0000-0000-00006F000000}"/>
    <cellStyle name="Colore 2" xfId="115" xr:uid="{00000000-0005-0000-0000-000070000000}"/>
    <cellStyle name="Colore 3" xfId="116" xr:uid="{00000000-0005-0000-0000-000071000000}"/>
    <cellStyle name="Colore 4" xfId="117" xr:uid="{00000000-0005-0000-0000-000072000000}"/>
    <cellStyle name="Colore 5" xfId="118" xr:uid="{00000000-0005-0000-0000-000073000000}"/>
    <cellStyle name="Colore 6" xfId="119" xr:uid="{00000000-0005-0000-0000-000074000000}"/>
    <cellStyle name="Dezimal 2" xfId="120" xr:uid="{00000000-0005-0000-0000-000075000000}"/>
    <cellStyle name="Dezimal 3" xfId="121" xr:uid="{00000000-0005-0000-0000-000076000000}"/>
    <cellStyle name="Dezimal 4" xfId="122" xr:uid="{00000000-0005-0000-0000-000077000000}"/>
    <cellStyle name="Dezimal-2-" xfId="123" xr:uid="{00000000-0005-0000-0000-000078000000}"/>
    <cellStyle name="Emphasis 1" xfId="124" xr:uid="{00000000-0005-0000-0000-000079000000}"/>
    <cellStyle name="Emphasis 1 2" xfId="125" xr:uid="{00000000-0005-0000-0000-00007A000000}"/>
    <cellStyle name="Emphasis 2" xfId="126" xr:uid="{00000000-0005-0000-0000-00007B000000}"/>
    <cellStyle name="Emphasis 2 2" xfId="127" xr:uid="{00000000-0005-0000-0000-00007C000000}"/>
    <cellStyle name="Emphasis 3" xfId="128" xr:uid="{00000000-0005-0000-0000-00007D000000}"/>
    <cellStyle name="Explanatory Text" xfId="129" xr:uid="{00000000-0005-0000-0000-00007E000000}"/>
    <cellStyle name="Good" xfId="130" xr:uid="{00000000-0005-0000-0000-00007F000000}"/>
    <cellStyle name="Good 2" xfId="131" xr:uid="{00000000-0005-0000-0000-000080000000}"/>
    <cellStyle name="Heading 1" xfId="132" xr:uid="{00000000-0005-0000-0000-000081000000}"/>
    <cellStyle name="Heading 2" xfId="133" xr:uid="{00000000-0005-0000-0000-000082000000}"/>
    <cellStyle name="Heading 2 2" xfId="134" xr:uid="{00000000-0005-0000-0000-000083000000}"/>
    <cellStyle name="Heading 3" xfId="135" xr:uid="{00000000-0005-0000-0000-000084000000}"/>
    <cellStyle name="Heading 3 2" xfId="136" xr:uid="{00000000-0005-0000-0000-000085000000}"/>
    <cellStyle name="Heading 4" xfId="137" xr:uid="{00000000-0005-0000-0000-000086000000}"/>
    <cellStyle name="Hyperlink 2" xfId="138" xr:uid="{00000000-0005-0000-0000-000087000000}"/>
    <cellStyle name="Input" xfId="139" xr:uid="{00000000-0005-0000-0000-000088000000}"/>
    <cellStyle name="Input 2" xfId="140" xr:uid="{00000000-0005-0000-0000-000089000000}"/>
    <cellStyle name="Komma 2" xfId="141" xr:uid="{00000000-0005-0000-0000-00008A000000}"/>
    <cellStyle name="Lien hypertexte 2" xfId="142" xr:uid="{00000000-0005-0000-0000-00008B000000}"/>
    <cellStyle name="Linked Cell" xfId="143" xr:uid="{00000000-0005-0000-0000-00008C000000}"/>
    <cellStyle name="Linked Cell 2" xfId="144" xr:uid="{00000000-0005-0000-0000-00008D000000}"/>
    <cellStyle name="Milliers [0] 2" xfId="145" xr:uid="{00000000-0005-0000-0000-00008E000000}"/>
    <cellStyle name="Neutral 2" xfId="146" xr:uid="{00000000-0005-0000-0000-00008F000000}"/>
    <cellStyle name="Neutrale" xfId="147" xr:uid="{00000000-0005-0000-0000-000090000000}"/>
    <cellStyle name="Normal 2" xfId="148" xr:uid="{00000000-0005-0000-0000-000091000000}"/>
    <cellStyle name="Normal 3" xfId="149" xr:uid="{00000000-0005-0000-0000-000092000000}"/>
    <cellStyle name="Normal 3 2" xfId="150" xr:uid="{00000000-0005-0000-0000-000093000000}"/>
    <cellStyle name="Nota" xfId="151" xr:uid="{00000000-0005-0000-0000-000095000000}"/>
    <cellStyle name="Note" xfId="152" xr:uid="{00000000-0005-0000-0000-000096000000}"/>
    <cellStyle name="Note 2" xfId="153" xr:uid="{00000000-0005-0000-0000-000097000000}"/>
    <cellStyle name="Notiz 2" xfId="154" xr:uid="{00000000-0005-0000-0000-000098000000}"/>
    <cellStyle name="Output" xfId="155" xr:uid="{00000000-0005-0000-0000-000099000000}"/>
    <cellStyle name="Output 2" xfId="156" xr:uid="{00000000-0005-0000-0000-00009A000000}"/>
    <cellStyle name="Pourcentage 2" xfId="157" xr:uid="{00000000-0005-0000-0000-00009B000000}"/>
    <cellStyle name="Prozent" xfId="1" builtinId="5"/>
    <cellStyle name="Prozent 2" xfId="158" xr:uid="{00000000-0005-0000-0000-00009D000000}"/>
    <cellStyle name="Prozent 3" xfId="159" xr:uid="{00000000-0005-0000-0000-00009E000000}"/>
    <cellStyle name="Prozent 4" xfId="160" xr:uid="{00000000-0005-0000-0000-00009F000000}"/>
    <cellStyle name="SAPBEXaggData" xfId="161" xr:uid="{00000000-0005-0000-0000-0000A0000000}"/>
    <cellStyle name="SAPBEXaggData 2" xfId="162" xr:uid="{00000000-0005-0000-0000-0000A1000000}"/>
    <cellStyle name="SAPBEXaggDataEmph" xfId="163" xr:uid="{00000000-0005-0000-0000-0000A2000000}"/>
    <cellStyle name="SAPBEXaggDataEmph 2" xfId="164" xr:uid="{00000000-0005-0000-0000-0000A3000000}"/>
    <cellStyle name="SAPBEXaggItem" xfId="165" xr:uid="{00000000-0005-0000-0000-0000A4000000}"/>
    <cellStyle name="SAPBEXaggItem 2" xfId="166" xr:uid="{00000000-0005-0000-0000-0000A5000000}"/>
    <cellStyle name="SAPBEXaggItemX" xfId="167" xr:uid="{00000000-0005-0000-0000-0000A6000000}"/>
    <cellStyle name="SAPBEXaggItemX 2" xfId="168" xr:uid="{00000000-0005-0000-0000-0000A7000000}"/>
    <cellStyle name="SAPBEXchaText" xfId="169" xr:uid="{00000000-0005-0000-0000-0000A8000000}"/>
    <cellStyle name="SAPBEXchaText 2" xfId="170" xr:uid="{00000000-0005-0000-0000-0000A9000000}"/>
    <cellStyle name="SAPBEXexcBad7" xfId="171" xr:uid="{00000000-0005-0000-0000-0000AA000000}"/>
    <cellStyle name="SAPBEXexcBad7 2" xfId="172" xr:uid="{00000000-0005-0000-0000-0000AB000000}"/>
    <cellStyle name="SAPBEXexcBad8" xfId="173" xr:uid="{00000000-0005-0000-0000-0000AC000000}"/>
    <cellStyle name="SAPBEXexcBad8 2" xfId="174" xr:uid="{00000000-0005-0000-0000-0000AD000000}"/>
    <cellStyle name="SAPBEXexcBad9" xfId="175" xr:uid="{00000000-0005-0000-0000-0000AE000000}"/>
    <cellStyle name="SAPBEXexcBad9 2" xfId="176" xr:uid="{00000000-0005-0000-0000-0000AF000000}"/>
    <cellStyle name="SAPBEXexcCritical4" xfId="177" xr:uid="{00000000-0005-0000-0000-0000B0000000}"/>
    <cellStyle name="SAPBEXexcCritical4 2" xfId="178" xr:uid="{00000000-0005-0000-0000-0000B1000000}"/>
    <cellStyle name="SAPBEXexcCritical5" xfId="179" xr:uid="{00000000-0005-0000-0000-0000B2000000}"/>
    <cellStyle name="SAPBEXexcCritical5 2" xfId="180" xr:uid="{00000000-0005-0000-0000-0000B3000000}"/>
    <cellStyle name="SAPBEXexcCritical6" xfId="181" xr:uid="{00000000-0005-0000-0000-0000B4000000}"/>
    <cellStyle name="SAPBEXexcCritical6 2" xfId="182" xr:uid="{00000000-0005-0000-0000-0000B5000000}"/>
    <cellStyle name="SAPBEXexcGood1" xfId="183" xr:uid="{00000000-0005-0000-0000-0000B6000000}"/>
    <cellStyle name="SAPBEXexcGood1 2" xfId="184" xr:uid="{00000000-0005-0000-0000-0000B7000000}"/>
    <cellStyle name="SAPBEXexcGood2" xfId="185" xr:uid="{00000000-0005-0000-0000-0000B8000000}"/>
    <cellStyle name="SAPBEXexcGood2 2" xfId="186" xr:uid="{00000000-0005-0000-0000-0000B9000000}"/>
    <cellStyle name="SAPBEXexcGood3" xfId="187" xr:uid="{00000000-0005-0000-0000-0000BA000000}"/>
    <cellStyle name="SAPBEXexcGood3 2" xfId="188" xr:uid="{00000000-0005-0000-0000-0000BB000000}"/>
    <cellStyle name="SAPBEXfilterDrill" xfId="189" xr:uid="{00000000-0005-0000-0000-0000BC000000}"/>
    <cellStyle name="SAPBEXfilterDrill 2" xfId="190" xr:uid="{00000000-0005-0000-0000-0000BD000000}"/>
    <cellStyle name="SAPBEXfilterItem" xfId="191" xr:uid="{00000000-0005-0000-0000-0000BE000000}"/>
    <cellStyle name="SAPBEXfilterItem 2" xfId="192" xr:uid="{00000000-0005-0000-0000-0000BF000000}"/>
    <cellStyle name="SAPBEXfilterText" xfId="193" xr:uid="{00000000-0005-0000-0000-0000C0000000}"/>
    <cellStyle name="SAPBEXfilterText 2" xfId="194" xr:uid="{00000000-0005-0000-0000-0000C1000000}"/>
    <cellStyle name="SAPBEXformats" xfId="195" xr:uid="{00000000-0005-0000-0000-0000C2000000}"/>
    <cellStyle name="SAPBEXformats 2" xfId="196" xr:uid="{00000000-0005-0000-0000-0000C3000000}"/>
    <cellStyle name="SAPBEXheaderItem" xfId="197" xr:uid="{00000000-0005-0000-0000-0000C4000000}"/>
    <cellStyle name="SAPBEXheaderItem 2" xfId="198" xr:uid="{00000000-0005-0000-0000-0000C5000000}"/>
    <cellStyle name="SAPBEXheaderText" xfId="199" xr:uid="{00000000-0005-0000-0000-0000C6000000}"/>
    <cellStyle name="SAPBEXheaderText 2" xfId="200" xr:uid="{00000000-0005-0000-0000-0000C7000000}"/>
    <cellStyle name="SAPBEXHLevel0" xfId="201" xr:uid="{00000000-0005-0000-0000-0000C8000000}"/>
    <cellStyle name="SAPBEXHLevel0 2" xfId="202" xr:uid="{00000000-0005-0000-0000-0000C9000000}"/>
    <cellStyle name="SAPBEXHLevel0X" xfId="203" xr:uid="{00000000-0005-0000-0000-0000CA000000}"/>
    <cellStyle name="SAPBEXHLevel0X 2" xfId="204" xr:uid="{00000000-0005-0000-0000-0000CB000000}"/>
    <cellStyle name="SAPBEXHLevel1" xfId="205" xr:uid="{00000000-0005-0000-0000-0000CC000000}"/>
    <cellStyle name="SAPBEXHLevel1 2" xfId="206" xr:uid="{00000000-0005-0000-0000-0000CD000000}"/>
    <cellStyle name="SAPBEXHLevel1X" xfId="207" xr:uid="{00000000-0005-0000-0000-0000CE000000}"/>
    <cellStyle name="SAPBEXHLevel1X 2" xfId="208" xr:uid="{00000000-0005-0000-0000-0000CF000000}"/>
    <cellStyle name="SAPBEXHLevel2" xfId="209" xr:uid="{00000000-0005-0000-0000-0000D0000000}"/>
    <cellStyle name="SAPBEXHLevel2 2" xfId="210" xr:uid="{00000000-0005-0000-0000-0000D1000000}"/>
    <cellStyle name="SAPBEXHLevel2X" xfId="211" xr:uid="{00000000-0005-0000-0000-0000D2000000}"/>
    <cellStyle name="SAPBEXHLevel2X 2" xfId="212" xr:uid="{00000000-0005-0000-0000-0000D3000000}"/>
    <cellStyle name="SAPBEXHLevel3" xfId="213" xr:uid="{00000000-0005-0000-0000-0000D4000000}"/>
    <cellStyle name="SAPBEXHLevel3 2" xfId="214" xr:uid="{00000000-0005-0000-0000-0000D5000000}"/>
    <cellStyle name="SAPBEXHLevel3X" xfId="215" xr:uid="{00000000-0005-0000-0000-0000D6000000}"/>
    <cellStyle name="SAPBEXHLevel3X 2" xfId="216" xr:uid="{00000000-0005-0000-0000-0000D7000000}"/>
    <cellStyle name="SAPBEXinputData" xfId="217" xr:uid="{00000000-0005-0000-0000-0000D8000000}"/>
    <cellStyle name="SAPBEXinputData 2" xfId="218" xr:uid="{00000000-0005-0000-0000-0000D9000000}"/>
    <cellStyle name="SAPBEXItemHeader" xfId="219" xr:uid="{00000000-0005-0000-0000-0000DA000000}"/>
    <cellStyle name="SAPBEXresData" xfId="220" xr:uid="{00000000-0005-0000-0000-0000DB000000}"/>
    <cellStyle name="SAPBEXresData 2" xfId="221" xr:uid="{00000000-0005-0000-0000-0000DC000000}"/>
    <cellStyle name="SAPBEXresDataEmph" xfId="222" xr:uid="{00000000-0005-0000-0000-0000DD000000}"/>
    <cellStyle name="SAPBEXresDataEmph 2" xfId="223" xr:uid="{00000000-0005-0000-0000-0000DE000000}"/>
    <cellStyle name="SAPBEXresItem" xfId="224" xr:uid="{00000000-0005-0000-0000-0000DF000000}"/>
    <cellStyle name="SAPBEXresItem 2" xfId="225" xr:uid="{00000000-0005-0000-0000-0000E0000000}"/>
    <cellStyle name="SAPBEXresItemX" xfId="226" xr:uid="{00000000-0005-0000-0000-0000E1000000}"/>
    <cellStyle name="SAPBEXresItemX 2" xfId="227" xr:uid="{00000000-0005-0000-0000-0000E2000000}"/>
    <cellStyle name="SAPBEXstdData" xfId="228" xr:uid="{00000000-0005-0000-0000-0000E3000000}"/>
    <cellStyle name="SAPBEXstdData 2" xfId="229" xr:uid="{00000000-0005-0000-0000-0000E4000000}"/>
    <cellStyle name="SAPBEXstdData 3" xfId="230" xr:uid="{00000000-0005-0000-0000-0000E5000000}"/>
    <cellStyle name="SAPBEXstdData_Erfasssung -  Finanzierung öH" xfId="231" xr:uid="{00000000-0005-0000-0000-0000E6000000}"/>
    <cellStyle name="SAPBEXstdDataEmph" xfId="232" xr:uid="{00000000-0005-0000-0000-0000E7000000}"/>
    <cellStyle name="SAPBEXstdDataEmph 2" xfId="233" xr:uid="{00000000-0005-0000-0000-0000E8000000}"/>
    <cellStyle name="SAPBEXstdItem" xfId="234" xr:uid="{00000000-0005-0000-0000-0000E9000000}"/>
    <cellStyle name="SAPBEXstdItem 2" xfId="235" xr:uid="{00000000-0005-0000-0000-0000EA000000}"/>
    <cellStyle name="SAPBEXstdItemX" xfId="236" xr:uid="{00000000-0005-0000-0000-0000EB000000}"/>
    <cellStyle name="SAPBEXstdItemX 2" xfId="237" xr:uid="{00000000-0005-0000-0000-0000EC000000}"/>
    <cellStyle name="SAPBEXtitle" xfId="238" xr:uid="{00000000-0005-0000-0000-0000ED000000}"/>
    <cellStyle name="SAPBEXtitle 2" xfId="239" xr:uid="{00000000-0005-0000-0000-0000EE000000}"/>
    <cellStyle name="SAPBEXunassignedItem" xfId="240" xr:uid="{00000000-0005-0000-0000-0000EF000000}"/>
    <cellStyle name="SAPBEXunassignedItem 2" xfId="241" xr:uid="{00000000-0005-0000-0000-0000F0000000}"/>
    <cellStyle name="SAPBEXundefined" xfId="242" xr:uid="{00000000-0005-0000-0000-0000F1000000}"/>
    <cellStyle name="SAPBEXundefined 2" xfId="243" xr:uid="{00000000-0005-0000-0000-0000F2000000}"/>
    <cellStyle name="Sheet Title" xfId="244" xr:uid="{00000000-0005-0000-0000-0000F3000000}"/>
    <cellStyle name="Standard" xfId="0" builtinId="0"/>
    <cellStyle name="Standard 2" xfId="245" xr:uid="{00000000-0005-0000-0000-0000F5000000}"/>
    <cellStyle name="Standard 2 2" xfId="2" xr:uid="{00000000-0005-0000-0000-0000F6000000}"/>
    <cellStyle name="Standard 2 3" xfId="246" xr:uid="{00000000-0005-0000-0000-0000F7000000}"/>
    <cellStyle name="Standard 3" xfId="247" xr:uid="{00000000-0005-0000-0000-0000F8000000}"/>
    <cellStyle name="Standard 3 2" xfId="248" xr:uid="{00000000-0005-0000-0000-0000F9000000}"/>
    <cellStyle name="Standard 3 3" xfId="249" xr:uid="{00000000-0005-0000-0000-0000FA000000}"/>
    <cellStyle name="Standard 4" xfId="250" xr:uid="{00000000-0005-0000-0000-0000FB000000}"/>
    <cellStyle name="Standard 5" xfId="251" xr:uid="{00000000-0005-0000-0000-0000FC000000}"/>
    <cellStyle name="Standard 6" xfId="252" xr:uid="{00000000-0005-0000-0000-0000FD000000}"/>
    <cellStyle name="Standard 7" xfId="253" xr:uid="{00000000-0005-0000-0000-0000FE000000}"/>
    <cellStyle name="Testo avviso" xfId="254" xr:uid="{00000000-0005-0000-0000-0000FF000000}"/>
    <cellStyle name="Testo descrittivo" xfId="255" xr:uid="{00000000-0005-0000-0000-000000010000}"/>
    <cellStyle name="Title" xfId="256" xr:uid="{00000000-0005-0000-0000-000001010000}"/>
    <cellStyle name="Titolo" xfId="257" xr:uid="{00000000-0005-0000-0000-000002010000}"/>
    <cellStyle name="Titolo 1" xfId="258" xr:uid="{00000000-0005-0000-0000-000003010000}"/>
    <cellStyle name="Titolo 2" xfId="259" xr:uid="{00000000-0005-0000-0000-000004010000}"/>
    <cellStyle name="Titolo 3" xfId="260" xr:uid="{00000000-0005-0000-0000-000005010000}"/>
    <cellStyle name="Titolo 4" xfId="261" xr:uid="{00000000-0005-0000-0000-000006010000}"/>
    <cellStyle name="Totale" xfId="262" xr:uid="{00000000-0005-0000-0000-000007010000}"/>
    <cellStyle name="Valore non valido" xfId="263" xr:uid="{00000000-0005-0000-0000-000008010000}"/>
    <cellStyle name="Valore valido" xfId="264" xr:uid="{00000000-0005-0000-0000-000009010000}"/>
    <cellStyle name="Valuta (0)_ALLIBACT" xfId="265" xr:uid="{00000000-0005-0000-0000-00000A010000}"/>
    <cellStyle name="Valuta 2" xfId="266" xr:uid="{00000000-0005-0000-0000-00000B010000}"/>
    <cellStyle name="Währung 2" xfId="267" xr:uid="{00000000-0005-0000-0000-00000C010000}"/>
    <cellStyle name="Warning Text" xfId="268" xr:uid="{00000000-0005-0000-0000-00000D010000}"/>
    <cellStyle name="Warning Text 2" xfId="269" xr:uid="{00000000-0005-0000-0000-00000E010000}"/>
  </cellStyles>
  <dxfs count="0"/>
  <tableStyles count="0" defaultTableStyle="TableStyleMedium9" defaultPivotStyle="PivotStyleLight16"/>
  <colors>
    <mruColors>
      <color rgb="FFF3F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.S5849/FINIS/2%20-%20Finanzierung/2011/Finanzierung%202011-12%20LV%20+Sofi%20-%20Uebersicht%20%20201201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IT_r\U-Budget2001\Budget2001\PAP%202001%20Mas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T\W\POOL.O2141\Reporting%20Trading\Energie%20Reporting%20Aug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162126\Application%20Data\MEMO%20Open%20Client\Temp\Energie%20Reporting%20Ap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EPT\W\POOL.O2141\Reporting%20Trading\Energie%20Reporting%20Sep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18\cprof184\u102396\scis-w2k3-DATA\Application%20Data\MEMO%20Open%20Client\Temp\061120_Zusammenfassung%20IT-Projek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OB/FH/FC/CR/05_Prozesse/P09_Investitionen/Investitionsplan_SOB_Arbeitsversion%201.0_06.06.201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OB/I/AM/LCM/Investitionsplan_SOB_Version%201.0_Infra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.S5849/FINIS/2%20-%20Finanzierung/2012/Finanzierung%202012-02%20LV%20+Sofi%20-%20Uebersicht%20%20201203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elle1"/>
      <sheetName val="Übersicht - Finanzierung öH"/>
      <sheetName val="Erfasssung -  Finanzierung öH "/>
      <sheetName val="Darlehen+ KK - Finanzierung öH"/>
      <sheetName val="Erfassung - Darlehen+KK 4300"/>
      <sheetName val="Erfasung - Darlehen+KK 5000"/>
      <sheetName val="Invest netto - BUDG saisonal"/>
      <sheetName val="NAI - BUDG saisonalisiert"/>
      <sheetName val="Investitionen"/>
      <sheetName val="Verbuchungen nicht ISP"/>
      <sheetName val="Erläuterungen"/>
      <sheetName val="Info "/>
      <sheetName val="Auswertung S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istungsverzeichnis"/>
      <sheetName val="WerkNr2001"/>
    </sheetNames>
    <sheetDataSet>
      <sheetData sheetId="0" refreshError="1">
        <row r="8">
          <cell r="K8">
            <v>140</v>
          </cell>
          <cell r="M8">
            <v>124.4</v>
          </cell>
        </row>
        <row r="9">
          <cell r="K9">
            <v>140</v>
          </cell>
          <cell r="M9">
            <v>118.37</v>
          </cell>
        </row>
        <row r="12">
          <cell r="K12">
            <v>70</v>
          </cell>
        </row>
        <row r="19">
          <cell r="L19">
            <v>1656</v>
          </cell>
        </row>
        <row r="23">
          <cell r="K23">
            <v>16</v>
          </cell>
        </row>
        <row r="24">
          <cell r="K24">
            <v>0.5</v>
          </cell>
        </row>
        <row r="25">
          <cell r="K25">
            <v>0.05</v>
          </cell>
        </row>
        <row r="26">
          <cell r="K26">
            <v>0.2</v>
          </cell>
        </row>
        <row r="27">
          <cell r="K27">
            <v>10</v>
          </cell>
        </row>
        <row r="28">
          <cell r="K28">
            <v>0.5</v>
          </cell>
        </row>
        <row r="29">
          <cell r="K29">
            <v>70</v>
          </cell>
        </row>
      </sheetData>
      <sheetData sheetId="1" refreshError="1">
        <row r="1">
          <cell r="C1" t="str">
            <v>Abk</v>
          </cell>
          <cell r="E1" t="str">
            <v>Budget-stelle ER</v>
          </cell>
          <cell r="H1" t="str">
            <v>Kunden-betreuer</v>
          </cell>
          <cell r="I1" t="str">
            <v>Verantw. Finanzen</v>
          </cell>
        </row>
        <row r="2">
          <cell r="A2">
            <v>1</v>
          </cell>
          <cell r="B2">
            <v>1</v>
          </cell>
          <cell r="C2" t="str">
            <v>Z-VGL</v>
          </cell>
          <cell r="D2" t="str">
            <v>Vorsitzender der Geschäftsleitung</v>
          </cell>
          <cell r="E2">
            <v>7110</v>
          </cell>
          <cell r="G2">
            <v>1000</v>
          </cell>
          <cell r="H2" t="str">
            <v>H.R.Bütikofer</v>
          </cell>
          <cell r="I2" t="str">
            <v>Lehner</v>
          </cell>
          <cell r="J2" t="str">
            <v>Baumgartner, u111832, 20 28 28</v>
          </cell>
          <cell r="K2" t="str">
            <v>von Büren, u110902, 20 29 47</v>
          </cell>
        </row>
        <row r="3">
          <cell r="A3">
            <v>2</v>
          </cell>
          <cell r="B3">
            <v>2</v>
          </cell>
          <cell r="C3" t="str">
            <v>Z-GS</v>
          </cell>
          <cell r="D3" t="str">
            <v>Generalsekretariat &amp; Rechtsdienst</v>
          </cell>
          <cell r="E3" t="str">
            <v>7210/7211</v>
          </cell>
          <cell r="F3">
            <v>209</v>
          </cell>
          <cell r="G3">
            <v>1000</v>
          </cell>
          <cell r="H3" t="str">
            <v>H.R.Bütikofer</v>
          </cell>
          <cell r="I3" t="str">
            <v>Lehner</v>
          </cell>
          <cell r="J3" t="str">
            <v>Lehner, u102154, 20 22 09</v>
          </cell>
          <cell r="K3" t="str">
            <v>von Büren, u110902, 20 29 47</v>
          </cell>
        </row>
        <row r="4">
          <cell r="A4">
            <v>3</v>
          </cell>
          <cell r="B4">
            <v>3</v>
          </cell>
          <cell r="C4" t="str">
            <v>Z-PE</v>
          </cell>
          <cell r="D4" t="str">
            <v>Personal</v>
          </cell>
          <cell r="E4">
            <v>7310</v>
          </cell>
          <cell r="F4">
            <v>309</v>
          </cell>
          <cell r="G4">
            <v>1000</v>
          </cell>
          <cell r="H4" t="str">
            <v>H.R.Bütikofer</v>
          </cell>
          <cell r="I4" t="str">
            <v>H. Blum</v>
          </cell>
          <cell r="J4" t="str">
            <v>Scheuermeier, u115869, 20 28 77</v>
          </cell>
          <cell r="K4" t="str">
            <v>Salzmann, u115030, 20 27 71</v>
          </cell>
        </row>
        <row r="5">
          <cell r="A5">
            <v>4</v>
          </cell>
          <cell r="B5">
            <v>4</v>
          </cell>
          <cell r="C5" t="str">
            <v>Z-FC</v>
          </cell>
          <cell r="D5" t="str">
            <v>Finanzen</v>
          </cell>
          <cell r="E5">
            <v>7410</v>
          </cell>
          <cell r="F5">
            <v>509</v>
          </cell>
          <cell r="G5">
            <v>1000</v>
          </cell>
          <cell r="H5" t="str">
            <v>Ch.Schaller</v>
          </cell>
          <cell r="I5" t="str">
            <v>Heymann</v>
          </cell>
          <cell r="J5" t="str">
            <v>Aebersold, u101613, 20 39 96</v>
          </cell>
          <cell r="K5" t="str">
            <v>von Rohr, u112377, 20 33 92</v>
          </cell>
        </row>
        <row r="6">
          <cell r="A6">
            <v>5</v>
          </cell>
          <cell r="B6">
            <v>5</v>
          </cell>
          <cell r="C6" t="str">
            <v>Z-RV</v>
          </cell>
          <cell r="D6" t="str">
            <v>Revision</v>
          </cell>
          <cell r="E6">
            <v>7510</v>
          </cell>
          <cell r="G6">
            <v>1000</v>
          </cell>
          <cell r="H6" t="str">
            <v>H.R.Bütikofer</v>
          </cell>
          <cell r="I6" t="str">
            <v>Bigler</v>
          </cell>
          <cell r="J6" t="str">
            <v>Aepli, u100083, 20 43 73</v>
          </cell>
          <cell r="K6" t="str">
            <v>Bätscher, u110884, 20 38 24</v>
          </cell>
        </row>
        <row r="7">
          <cell r="A7">
            <v>6</v>
          </cell>
          <cell r="B7">
            <v>6</v>
          </cell>
          <cell r="C7" t="str">
            <v>Z-KOM</v>
          </cell>
          <cell r="D7" t="str">
            <v>Kommunikation</v>
          </cell>
          <cell r="E7">
            <v>7610</v>
          </cell>
          <cell r="F7">
            <v>609</v>
          </cell>
          <cell r="G7">
            <v>1000</v>
          </cell>
          <cell r="H7" t="str">
            <v>H.R.Bütikofer</v>
          </cell>
          <cell r="I7" t="str">
            <v>Kraeuchi/Merz</v>
          </cell>
        </row>
        <row r="8">
          <cell r="A8">
            <v>7</v>
          </cell>
          <cell r="B8">
            <v>7</v>
          </cell>
          <cell r="C8" t="str">
            <v>Z-IT</v>
          </cell>
          <cell r="D8" t="str">
            <v>Informatik</v>
          </cell>
          <cell r="E8">
            <v>7710</v>
          </cell>
          <cell r="F8">
            <v>709</v>
          </cell>
          <cell r="G8">
            <v>1000</v>
          </cell>
          <cell r="H8" t="str">
            <v>H.R.Bütikofer</v>
          </cell>
          <cell r="I8" t="str">
            <v>Laager</v>
          </cell>
          <cell r="J8" t="str">
            <v>Wenk, u100193, 20 34 83</v>
          </cell>
          <cell r="K8" t="str">
            <v>Schweikert, u100532, 20 45 69</v>
          </cell>
        </row>
        <row r="9">
          <cell r="A9">
            <v>8</v>
          </cell>
          <cell r="B9">
            <v>3</v>
          </cell>
          <cell r="C9" t="str">
            <v>Z-PE-AED</v>
          </cell>
          <cell r="D9" t="str">
            <v>Bahnärztlicher Dienst</v>
          </cell>
          <cell r="E9">
            <v>7810</v>
          </cell>
          <cell r="F9">
            <v>809</v>
          </cell>
          <cell r="G9">
            <v>1000</v>
          </cell>
          <cell r="H9" t="str">
            <v>H.R.Bütikofer</v>
          </cell>
          <cell r="I9" t="str">
            <v>A. Corti</v>
          </cell>
        </row>
        <row r="10">
          <cell r="A10">
            <v>9</v>
          </cell>
          <cell r="C10" t="str">
            <v>Z-CRM</v>
          </cell>
          <cell r="D10" t="str">
            <v>Corporate Risk Management</v>
          </cell>
          <cell r="G10">
            <v>1000</v>
          </cell>
          <cell r="H10" t="str">
            <v>H.R.Bütikofer</v>
          </cell>
          <cell r="I10" t="str">
            <v>Zimmerli</v>
          </cell>
        </row>
        <row r="11">
          <cell r="A11">
            <v>10</v>
          </cell>
          <cell r="B11">
            <v>21</v>
          </cell>
          <cell r="C11" t="str">
            <v>P-ED/PE/FI/ ICN/EXPO</v>
          </cell>
          <cell r="D11" t="str">
            <v>Personenverkehr ED</v>
          </cell>
          <cell r="E11">
            <v>1010</v>
          </cell>
          <cell r="F11">
            <v>1009</v>
          </cell>
          <cell r="G11">
            <v>2000</v>
          </cell>
          <cell r="H11" t="str">
            <v>P.Schenk</v>
          </cell>
          <cell r="I11" t="str">
            <v>H. Schmid</v>
          </cell>
          <cell r="J11" t="str">
            <v>Späti, u100977, 20 26 29</v>
          </cell>
          <cell r="K11" t="str">
            <v>Menninger, u103988, 20 41 52</v>
          </cell>
        </row>
        <row r="12">
          <cell r="A12">
            <v>11</v>
          </cell>
          <cell r="B12">
            <v>21</v>
          </cell>
          <cell r="C12" t="str">
            <v>P-RV (FI)</v>
          </cell>
          <cell r="D12" t="str">
            <v>P Regionalverkehr (FI)</v>
          </cell>
          <cell r="E12">
            <v>1110</v>
          </cell>
          <cell r="G12">
            <v>2000</v>
          </cell>
          <cell r="H12" t="str">
            <v>P.Schenk</v>
          </cell>
          <cell r="I12" t="str">
            <v>Menninger</v>
          </cell>
        </row>
        <row r="13">
          <cell r="A13">
            <v>12</v>
          </cell>
          <cell r="B13">
            <v>21</v>
          </cell>
          <cell r="C13" t="str">
            <v>P-FV-DV</v>
          </cell>
          <cell r="D13" t="str">
            <v>P Fernverkehr</v>
          </cell>
          <cell r="E13">
            <v>1210</v>
          </cell>
          <cell r="G13">
            <v>2000</v>
          </cell>
          <cell r="H13" t="str">
            <v>P.Schenk</v>
          </cell>
          <cell r="I13" t="str">
            <v>W. Steinmann</v>
          </cell>
        </row>
        <row r="14">
          <cell r="A14">
            <v>13</v>
          </cell>
          <cell r="B14">
            <v>21</v>
          </cell>
          <cell r="C14" t="str">
            <v>P-KS</v>
          </cell>
          <cell r="D14" t="str">
            <v>P Kunden Services</v>
          </cell>
          <cell r="E14">
            <v>1310</v>
          </cell>
          <cell r="F14">
            <v>1309</v>
          </cell>
          <cell r="G14">
            <v>2000</v>
          </cell>
          <cell r="H14" t="str">
            <v>P.Schenk</v>
          </cell>
          <cell r="I14" t="str">
            <v>Bänninger</v>
          </cell>
        </row>
        <row r="15">
          <cell r="A15">
            <v>14</v>
          </cell>
          <cell r="B15">
            <v>21</v>
          </cell>
          <cell r="C15" t="str">
            <v>P-BP</v>
          </cell>
          <cell r="D15" t="str">
            <v>P Bagage, Personensicherheit</v>
          </cell>
          <cell r="E15" t="str">
            <v>1410/20</v>
          </cell>
          <cell r="G15">
            <v>2000</v>
          </cell>
          <cell r="H15" t="str">
            <v>P.Schenk</v>
          </cell>
        </row>
        <row r="16">
          <cell r="A16">
            <v>15</v>
          </cell>
          <cell r="B16">
            <v>21</v>
          </cell>
          <cell r="C16" t="str">
            <v>P-PN</v>
          </cell>
          <cell r="D16" t="str">
            <v>P Produktion</v>
          </cell>
          <cell r="E16">
            <v>1510</v>
          </cell>
          <cell r="F16">
            <v>1509</v>
          </cell>
          <cell r="G16">
            <v>2000</v>
          </cell>
          <cell r="H16" t="str">
            <v>P.Schenk</v>
          </cell>
          <cell r="I16" t="str">
            <v>J. Oetiker</v>
          </cell>
        </row>
        <row r="17">
          <cell r="A17">
            <v>16</v>
          </cell>
          <cell r="B17">
            <v>21</v>
          </cell>
          <cell r="C17" t="str">
            <v>P-RU</v>
          </cell>
          <cell r="D17" t="str">
            <v>P Rollmaterial, Unterhalt</v>
          </cell>
          <cell r="E17">
            <v>1610</v>
          </cell>
          <cell r="F17">
            <v>1609</v>
          </cell>
          <cell r="G17">
            <v>2000</v>
          </cell>
          <cell r="H17" t="str">
            <v>P.Schenk</v>
          </cell>
        </row>
        <row r="18">
          <cell r="A18">
            <v>17</v>
          </cell>
          <cell r="B18" t="str">
            <v>95-97</v>
          </cell>
          <cell r="C18" t="str">
            <v>P-KS-V Reg</v>
          </cell>
          <cell r="D18" t="str">
            <v>P Kunden Services Regionen</v>
          </cell>
          <cell r="E18" t="str">
            <v>1711-22</v>
          </cell>
          <cell r="G18">
            <v>2000</v>
          </cell>
          <cell r="H18" t="str">
            <v>P.Schenk</v>
          </cell>
          <cell r="I18" t="str">
            <v>F. Pasqua</v>
          </cell>
        </row>
        <row r="19">
          <cell r="A19">
            <v>18</v>
          </cell>
          <cell r="B19" t="str">
            <v>95-97</v>
          </cell>
          <cell r="C19" t="str">
            <v>P-PN Reg</v>
          </cell>
          <cell r="D19" t="str">
            <v>P Produkte Regionen</v>
          </cell>
          <cell r="E19" t="str">
            <v>1811-18</v>
          </cell>
          <cell r="G19">
            <v>2000</v>
          </cell>
          <cell r="H19" t="str">
            <v>P.Schenk</v>
          </cell>
        </row>
        <row r="20">
          <cell r="A20">
            <v>20</v>
          </cell>
          <cell r="B20">
            <v>22</v>
          </cell>
          <cell r="C20" t="str">
            <v>G</v>
          </cell>
          <cell r="D20" t="str">
            <v>Güterverkehr Division</v>
          </cell>
          <cell r="E20">
            <v>2010</v>
          </cell>
          <cell r="F20">
            <v>2009</v>
          </cell>
          <cell r="G20">
            <v>3000</v>
          </cell>
          <cell r="H20" t="str">
            <v>Ch.Schaller</v>
          </cell>
          <cell r="I20" t="str">
            <v>P. Kocher</v>
          </cell>
          <cell r="J20" t="str">
            <v>Marti, u102127, 20 32 75</v>
          </cell>
          <cell r="K20" t="str">
            <v>Schenker, u112035, 20 22 50</v>
          </cell>
        </row>
        <row r="21">
          <cell r="A21">
            <v>21</v>
          </cell>
          <cell r="B21">
            <v>22</v>
          </cell>
          <cell r="C21" t="str">
            <v>G-PE/FA</v>
          </cell>
          <cell r="D21" t="str">
            <v>Güterverkehr Finanzen &amp; Administration</v>
          </cell>
          <cell r="E21">
            <v>2110</v>
          </cell>
          <cell r="G21">
            <v>3000</v>
          </cell>
          <cell r="H21" t="str">
            <v>Ch.Schaller</v>
          </cell>
          <cell r="I21" t="str">
            <v>H.-U. Roth</v>
          </cell>
        </row>
        <row r="22">
          <cell r="A22">
            <v>22</v>
          </cell>
          <cell r="B22">
            <v>22</v>
          </cell>
          <cell r="C22" t="str">
            <v>G-MA/VE</v>
          </cell>
          <cell r="D22" t="str">
            <v>Güterverkehr Marketing</v>
          </cell>
          <cell r="E22">
            <v>2210</v>
          </cell>
          <cell r="G22">
            <v>3000</v>
          </cell>
          <cell r="H22" t="str">
            <v>Ch.Schaller</v>
          </cell>
          <cell r="I22" t="str">
            <v>P. Kocher</v>
          </cell>
        </row>
        <row r="23">
          <cell r="A23">
            <v>23</v>
          </cell>
          <cell r="B23">
            <v>22</v>
          </cell>
          <cell r="C23" t="str">
            <v>G-IT</v>
          </cell>
          <cell r="D23" t="str">
            <v>Güterverkehr Informatik</v>
          </cell>
          <cell r="E23">
            <v>2310</v>
          </cell>
          <cell r="G23">
            <v>3000</v>
          </cell>
          <cell r="H23" t="str">
            <v>Ch.Schaller</v>
          </cell>
          <cell r="I23" t="str">
            <v>P. Kocher</v>
          </cell>
        </row>
        <row r="24">
          <cell r="A24">
            <v>24</v>
          </cell>
          <cell r="B24">
            <v>22</v>
          </cell>
          <cell r="C24" t="str">
            <v>G-KSC</v>
          </cell>
          <cell r="D24" t="str">
            <v>Güterverkehr Kunden-Service-Center</v>
          </cell>
          <cell r="E24">
            <v>2410</v>
          </cell>
          <cell r="F24">
            <v>2409</v>
          </cell>
          <cell r="G24">
            <v>3000</v>
          </cell>
          <cell r="H24" t="str">
            <v>Ch.Schaller</v>
          </cell>
          <cell r="I24" t="str">
            <v>P. Kocher</v>
          </cell>
        </row>
        <row r="25">
          <cell r="A25">
            <v>25</v>
          </cell>
          <cell r="B25">
            <v>22</v>
          </cell>
          <cell r="C25" t="str">
            <v>G-LG</v>
          </cell>
          <cell r="D25" t="str">
            <v>Güterverkehr Logistik</v>
          </cell>
          <cell r="E25">
            <v>2510</v>
          </cell>
          <cell r="F25">
            <v>2509</v>
          </cell>
          <cell r="G25">
            <v>3000</v>
          </cell>
          <cell r="H25" t="str">
            <v>Ch.Schaller</v>
          </cell>
          <cell r="I25" t="str">
            <v>P. Kocher</v>
          </cell>
        </row>
        <row r="26">
          <cell r="A26">
            <v>26</v>
          </cell>
          <cell r="B26">
            <v>22</v>
          </cell>
          <cell r="C26" t="str">
            <v>G-PN</v>
          </cell>
          <cell r="D26" t="str">
            <v>Güterverkehr Produktion</v>
          </cell>
          <cell r="E26">
            <v>2610</v>
          </cell>
          <cell r="G26">
            <v>3000</v>
          </cell>
          <cell r="H26" t="str">
            <v>Ch.Schaller</v>
          </cell>
          <cell r="I26" t="str">
            <v>P. Kocher</v>
          </cell>
        </row>
        <row r="27">
          <cell r="A27">
            <v>27</v>
          </cell>
          <cell r="B27">
            <v>22</v>
          </cell>
          <cell r="C27" t="str">
            <v>G-RU</v>
          </cell>
          <cell r="D27" t="str">
            <v>Güterverkehr Joint Venture SBB/FS</v>
          </cell>
          <cell r="E27" t="str">
            <v>2710-16</v>
          </cell>
          <cell r="F27">
            <v>2709</v>
          </cell>
          <cell r="G27">
            <v>3000</v>
          </cell>
          <cell r="H27" t="str">
            <v>Ch.Schaller</v>
          </cell>
          <cell r="I27" t="str">
            <v>P. Kocher</v>
          </cell>
        </row>
        <row r="28">
          <cell r="A28">
            <v>29</v>
          </cell>
          <cell r="B28">
            <v>22</v>
          </cell>
          <cell r="C28" t="str">
            <v>G-RM</v>
          </cell>
          <cell r="D28" t="str">
            <v>Güterverkehr Rollmaterial</v>
          </cell>
          <cell r="E28">
            <v>2910</v>
          </cell>
          <cell r="G28">
            <v>3000</v>
          </cell>
          <cell r="H28" t="str">
            <v>Ch.Schaller</v>
          </cell>
          <cell r="I28" t="str">
            <v>P. Kocher</v>
          </cell>
        </row>
        <row r="29">
          <cell r="A29">
            <v>30</v>
          </cell>
          <cell r="B29">
            <v>40</v>
          </cell>
          <cell r="C29" t="str">
            <v>T WD</v>
          </cell>
          <cell r="D29" t="str">
            <v>Traktion, Werkstätten, Dienste</v>
          </cell>
          <cell r="E29">
            <v>3010</v>
          </cell>
          <cell r="F29">
            <v>3009</v>
          </cell>
          <cell r="G29">
            <v>5000</v>
          </cell>
          <cell r="H29" t="str">
            <v>Th.Wenk</v>
          </cell>
          <cell r="J29" t="str">
            <v>Schneiter, u100314, 20 51 77</v>
          </cell>
          <cell r="K29" t="str">
            <v>Grossmann, u110288, 20 20 12</v>
          </cell>
        </row>
        <row r="30">
          <cell r="A30">
            <v>31</v>
          </cell>
          <cell r="B30" t="str">
            <v>31/38</v>
          </cell>
          <cell r="C30" t="str">
            <v>T-GR</v>
          </cell>
          <cell r="D30" t="str">
            <v>Grossunterhalt Rollmaterial</v>
          </cell>
          <cell r="E30">
            <v>3110</v>
          </cell>
          <cell r="G30">
            <v>5000</v>
          </cell>
          <cell r="H30" t="str">
            <v>Th.Wenk</v>
          </cell>
          <cell r="J30" t="str">
            <v>Widmer u102292, 20 20 35</v>
          </cell>
          <cell r="K30" t="str">
            <v>Dreyer, u100451, 20 30 27</v>
          </cell>
        </row>
        <row r="31">
          <cell r="A31">
            <v>32</v>
          </cell>
          <cell r="B31">
            <v>32</v>
          </cell>
          <cell r="C31" t="str">
            <v>T-HW-YV</v>
          </cell>
          <cell r="D31" t="str">
            <v>Hauptwerkstätte Yverdon</v>
          </cell>
          <cell r="E31">
            <v>3210</v>
          </cell>
          <cell r="F31">
            <v>3209</v>
          </cell>
          <cell r="G31">
            <v>5000</v>
          </cell>
          <cell r="H31" t="str">
            <v>Th.Wenk</v>
          </cell>
        </row>
        <row r="32">
          <cell r="A32">
            <v>33</v>
          </cell>
          <cell r="B32">
            <v>33</v>
          </cell>
          <cell r="C32" t="str">
            <v>T-HW-BI</v>
          </cell>
          <cell r="D32" t="str">
            <v>Hauptwerkstätte Biel</v>
          </cell>
          <cell r="E32">
            <v>3310</v>
          </cell>
          <cell r="F32">
            <v>3309</v>
          </cell>
          <cell r="G32">
            <v>5000</v>
          </cell>
          <cell r="H32" t="str">
            <v>Th.Wenk</v>
          </cell>
          <cell r="K32" t="str">
            <v>Schneiter, u111548, 26 72 15</v>
          </cell>
        </row>
        <row r="33">
          <cell r="A33">
            <v>34</v>
          </cell>
          <cell r="B33">
            <v>34</v>
          </cell>
          <cell r="C33" t="str">
            <v>T-HW-OL</v>
          </cell>
          <cell r="D33" t="str">
            <v>Hauptwerkstätte Olten</v>
          </cell>
          <cell r="E33">
            <v>3410</v>
          </cell>
          <cell r="F33">
            <v>3409</v>
          </cell>
          <cell r="G33">
            <v>5000</v>
          </cell>
          <cell r="H33" t="str">
            <v>Th.Wenk</v>
          </cell>
          <cell r="K33" t="str">
            <v>Scheurer, u111560, 29 58 31</v>
          </cell>
        </row>
        <row r="34">
          <cell r="A34">
            <v>35</v>
          </cell>
          <cell r="B34">
            <v>35</v>
          </cell>
          <cell r="C34" t="str">
            <v>T-HW-BEL</v>
          </cell>
          <cell r="D34" t="str">
            <v>Hauptwerkstätte Bellinzona</v>
          </cell>
          <cell r="E34">
            <v>3510</v>
          </cell>
          <cell r="F34">
            <v>3509</v>
          </cell>
          <cell r="G34">
            <v>5000</v>
          </cell>
          <cell r="H34" t="str">
            <v>Th.Wenk</v>
          </cell>
          <cell r="K34" t="str">
            <v>Gianferrari, u111603, 27 66 05</v>
          </cell>
        </row>
        <row r="35">
          <cell r="A35">
            <v>36</v>
          </cell>
          <cell r="B35">
            <v>36</v>
          </cell>
          <cell r="C35" t="str">
            <v>T-HW-ZUE</v>
          </cell>
          <cell r="D35" t="str">
            <v>Hauptwerkstätte Zürich</v>
          </cell>
          <cell r="E35">
            <v>3610</v>
          </cell>
          <cell r="F35">
            <v>3609</v>
          </cell>
          <cell r="G35">
            <v>5000</v>
          </cell>
          <cell r="H35" t="str">
            <v>Th.Wenk</v>
          </cell>
          <cell r="K35" t="str">
            <v>Wasem, u111618, 22 55 21</v>
          </cell>
        </row>
        <row r="36">
          <cell r="A36">
            <v>37</v>
          </cell>
          <cell r="B36">
            <v>37</v>
          </cell>
          <cell r="C36" t="str">
            <v>T-HW-CH</v>
          </cell>
          <cell r="D36" t="str">
            <v>Hauptwerkstätte Chur</v>
          </cell>
          <cell r="E36">
            <v>3710</v>
          </cell>
          <cell r="F36">
            <v>3709</v>
          </cell>
          <cell r="G36">
            <v>5000</v>
          </cell>
          <cell r="H36" t="str">
            <v>Th.Wenk</v>
          </cell>
          <cell r="K36" t="str">
            <v>Meury, u115982, 28 55 15</v>
          </cell>
        </row>
        <row r="37">
          <cell r="A37">
            <v>45</v>
          </cell>
          <cell r="B37">
            <v>25</v>
          </cell>
          <cell r="C37" t="str">
            <v>GBB V</v>
          </cell>
          <cell r="D37" t="str">
            <v>Geschäftsbereich Brünig Verkehr</v>
          </cell>
          <cell r="E37">
            <v>4510</v>
          </cell>
          <cell r="F37">
            <v>4509</v>
          </cell>
          <cell r="G37">
            <v>6000</v>
          </cell>
          <cell r="H37" t="str">
            <v>P.Schenk</v>
          </cell>
          <cell r="I37" t="str">
            <v>Eichenberger</v>
          </cell>
          <cell r="J37" t="str">
            <v>Eichenberger, u126378</v>
          </cell>
          <cell r="K37" t="str">
            <v>Strasser, u149090, 27 39 27</v>
          </cell>
        </row>
        <row r="38">
          <cell r="A38">
            <v>47</v>
          </cell>
          <cell r="B38">
            <v>55</v>
          </cell>
          <cell r="C38" t="str">
            <v>GBB I</v>
          </cell>
          <cell r="D38" t="str">
            <v>Geschäftsbereich Brünig Infrastruktur</v>
          </cell>
          <cell r="E38">
            <v>4710</v>
          </cell>
          <cell r="F38">
            <v>4709</v>
          </cell>
          <cell r="G38">
            <v>6000</v>
          </cell>
          <cell r="H38" t="str">
            <v>P.Schenk</v>
          </cell>
          <cell r="I38" t="str">
            <v>Eichenberger</v>
          </cell>
        </row>
        <row r="39">
          <cell r="A39">
            <v>50</v>
          </cell>
          <cell r="B39">
            <v>50</v>
          </cell>
          <cell r="C39" t="str">
            <v>I-Div</v>
          </cell>
          <cell r="D39" t="str">
            <v>Infrastruktur Leitung Division</v>
          </cell>
          <cell r="E39">
            <v>5010</v>
          </cell>
          <cell r="F39">
            <v>5009</v>
          </cell>
          <cell r="G39">
            <v>4000</v>
          </cell>
          <cell r="H39" t="str">
            <v>Chr. DeBona</v>
          </cell>
          <cell r="I39" t="str">
            <v>Rietmann</v>
          </cell>
          <cell r="J39" t="str">
            <v>Durrer, u100336, 20 39 36</v>
          </cell>
          <cell r="K39" t="str">
            <v>Wüthrich, u101673, 20 50 77</v>
          </cell>
        </row>
        <row r="40">
          <cell r="A40">
            <v>52</v>
          </cell>
          <cell r="B40">
            <v>52</v>
          </cell>
          <cell r="C40" t="str">
            <v>I-EN</v>
          </cell>
          <cell r="D40" t="str">
            <v>Energie</v>
          </cell>
          <cell r="E40">
            <v>5210</v>
          </cell>
          <cell r="F40">
            <v>5209</v>
          </cell>
          <cell r="G40">
            <v>4300</v>
          </cell>
          <cell r="H40" t="str">
            <v>Chr. DeBona</v>
          </cell>
          <cell r="I40" t="str">
            <v>Hodel</v>
          </cell>
        </row>
        <row r="41">
          <cell r="A41">
            <v>53</v>
          </cell>
          <cell r="B41">
            <v>53</v>
          </cell>
          <cell r="C41" t="str">
            <v>I-LN</v>
          </cell>
          <cell r="D41" t="str">
            <v>Liegenschaften</v>
          </cell>
          <cell r="E41">
            <v>5310</v>
          </cell>
          <cell r="F41">
            <v>5309</v>
          </cell>
          <cell r="G41">
            <v>3</v>
          </cell>
          <cell r="H41" t="str">
            <v>Chr. DeBona</v>
          </cell>
          <cell r="I41" t="str">
            <v>B. Geiger</v>
          </cell>
        </row>
        <row r="42">
          <cell r="A42">
            <v>54</v>
          </cell>
          <cell r="B42" t="str">
            <v>70-73</v>
          </cell>
          <cell r="C42" t="str">
            <v>I-BF</v>
          </cell>
          <cell r="D42" t="str">
            <v>Betriebsführung</v>
          </cell>
          <cell r="E42" t="str">
            <v>5410-23</v>
          </cell>
          <cell r="G42">
            <v>4000</v>
          </cell>
          <cell r="H42" t="str">
            <v>Chr. DeBona</v>
          </cell>
          <cell r="I42" t="str">
            <v>Rerat</v>
          </cell>
          <cell r="K42" t="str">
            <v>Huber, u130949, 20 34 40</v>
          </cell>
        </row>
        <row r="43">
          <cell r="A43">
            <v>57</v>
          </cell>
          <cell r="B43">
            <v>57</v>
          </cell>
          <cell r="C43" t="str">
            <v>I-TC</v>
          </cell>
          <cell r="D43" t="str">
            <v>Telecom</v>
          </cell>
          <cell r="E43">
            <v>5710</v>
          </cell>
          <cell r="F43">
            <v>5709</v>
          </cell>
          <cell r="G43">
            <v>4500</v>
          </cell>
          <cell r="H43" t="str">
            <v>Chr. DeBona</v>
          </cell>
          <cell r="I43" t="str">
            <v>Recordon</v>
          </cell>
        </row>
        <row r="44">
          <cell r="A44">
            <v>59</v>
          </cell>
          <cell r="B44">
            <v>50</v>
          </cell>
          <cell r="C44" t="str">
            <v>I-PE</v>
          </cell>
          <cell r="D44" t="str">
            <v>Infrastruktur Personal</v>
          </cell>
          <cell r="E44">
            <v>5910</v>
          </cell>
          <cell r="G44">
            <v>4000</v>
          </cell>
          <cell r="H44" t="str">
            <v>Chr. DeBona</v>
          </cell>
          <cell r="I44" t="str">
            <v>Salzmann</v>
          </cell>
        </row>
        <row r="45">
          <cell r="A45">
            <v>60</v>
          </cell>
          <cell r="B45">
            <v>60</v>
          </cell>
          <cell r="C45" t="str">
            <v>I-AM NP</v>
          </cell>
          <cell r="D45" t="str">
            <v>Anlagen-Management Netzpr</v>
          </cell>
          <cell r="E45">
            <v>6010</v>
          </cell>
          <cell r="F45">
            <v>6009</v>
          </cell>
          <cell r="G45">
            <v>4000</v>
          </cell>
          <cell r="H45" t="str">
            <v>Chr. DeBona</v>
          </cell>
          <cell r="I45" t="str">
            <v>Tüscher</v>
          </cell>
        </row>
        <row r="46">
          <cell r="A46">
            <v>61</v>
          </cell>
          <cell r="B46">
            <v>61</v>
          </cell>
          <cell r="C46" t="str">
            <v>I-AM West</v>
          </cell>
          <cell r="D46" t="str">
            <v>Anlagen-Management West</v>
          </cell>
          <cell r="E46">
            <v>6110</v>
          </cell>
          <cell r="F46">
            <v>6109</v>
          </cell>
          <cell r="G46">
            <v>4000</v>
          </cell>
          <cell r="H46" t="str">
            <v>Chr. DeBona</v>
          </cell>
          <cell r="I46" t="str">
            <v>Cettou</v>
          </cell>
        </row>
        <row r="47">
          <cell r="A47">
            <v>62</v>
          </cell>
          <cell r="B47" t="str">
            <v>61-62</v>
          </cell>
          <cell r="C47" t="str">
            <v>I-AM Mitte</v>
          </cell>
          <cell r="D47" t="str">
            <v>Anlagen-Management Mitte</v>
          </cell>
          <cell r="E47">
            <v>6410</v>
          </cell>
          <cell r="F47">
            <v>6409</v>
          </cell>
          <cell r="G47">
            <v>4000</v>
          </cell>
          <cell r="H47" t="str">
            <v>Chr. DeBona</v>
          </cell>
          <cell r="I47" t="str">
            <v>Broch</v>
          </cell>
        </row>
        <row r="48">
          <cell r="A48">
            <v>63</v>
          </cell>
          <cell r="B48">
            <v>62</v>
          </cell>
          <cell r="C48" t="str">
            <v>I-AM Nord/Süd</v>
          </cell>
          <cell r="D48" t="str">
            <v>Anlagen-Management Nord/Süd</v>
          </cell>
          <cell r="E48">
            <v>6210</v>
          </cell>
          <cell r="F48">
            <v>6209</v>
          </cell>
          <cell r="G48">
            <v>4000</v>
          </cell>
          <cell r="H48" t="str">
            <v>Chr. DeBona</v>
          </cell>
          <cell r="I48" t="str">
            <v>Hoesly</v>
          </cell>
        </row>
        <row r="49">
          <cell r="A49">
            <v>64</v>
          </cell>
          <cell r="B49">
            <v>63</v>
          </cell>
          <cell r="C49" t="str">
            <v>I-AM Ost</v>
          </cell>
          <cell r="D49" t="str">
            <v>Anlagen-Management Ost</v>
          </cell>
          <cell r="E49">
            <v>6310</v>
          </cell>
          <cell r="F49">
            <v>6309</v>
          </cell>
          <cell r="G49">
            <v>4000</v>
          </cell>
          <cell r="H49" t="str">
            <v>Chr. DeBona</v>
          </cell>
          <cell r="I49" t="str">
            <v>Anna Villiger</v>
          </cell>
        </row>
        <row r="50">
          <cell r="A50">
            <v>65</v>
          </cell>
          <cell r="B50">
            <v>24</v>
          </cell>
          <cell r="C50" t="str">
            <v>I-GP</v>
          </cell>
          <cell r="D50" t="str">
            <v>Infrastruktur Grossprojekte</v>
          </cell>
          <cell r="E50">
            <v>6510</v>
          </cell>
          <cell r="F50">
            <v>6509</v>
          </cell>
          <cell r="G50">
            <v>4000</v>
          </cell>
          <cell r="H50" t="str">
            <v>Chr. DeBona</v>
          </cell>
          <cell r="I50" t="str">
            <v>Lüdi</v>
          </cell>
        </row>
        <row r="51">
          <cell r="A51">
            <v>70</v>
          </cell>
          <cell r="C51" t="str">
            <v>I-XP</v>
          </cell>
          <cell r="D51" t="str">
            <v>Infrastruktur Extended Process</v>
          </cell>
          <cell r="E51">
            <v>7010</v>
          </cell>
          <cell r="H51" t="str">
            <v>Chr. DeBona</v>
          </cell>
          <cell r="I51" t="str">
            <v>D. Lehmann</v>
          </cell>
        </row>
        <row r="52">
          <cell r="A52">
            <v>80</v>
          </cell>
          <cell r="B52">
            <v>60</v>
          </cell>
          <cell r="C52" t="str">
            <v>I-FN</v>
          </cell>
          <cell r="D52" t="str">
            <v>Infrastruktur Finanzen &amp; Netzmanagement</v>
          </cell>
          <cell r="E52">
            <v>8010</v>
          </cell>
          <cell r="F52">
            <v>8009</v>
          </cell>
          <cell r="G52">
            <v>4000</v>
          </cell>
          <cell r="H52" t="str">
            <v>Chr. DeBona</v>
          </cell>
          <cell r="I52" t="str">
            <v>Rietmann</v>
          </cell>
        </row>
        <row r="53">
          <cell r="A53">
            <v>84</v>
          </cell>
          <cell r="B53" t="str">
            <v>51/84</v>
          </cell>
          <cell r="C53" t="str">
            <v>I-BE</v>
          </cell>
          <cell r="D53" t="str">
            <v>Baulogistik &amp; Einkauf</v>
          </cell>
          <cell r="E53" t="str">
            <v>8410-12</v>
          </cell>
          <cell r="F53">
            <v>8409</v>
          </cell>
          <cell r="G53">
            <v>4200</v>
          </cell>
          <cell r="H53" t="str">
            <v>Chr. DeBona</v>
          </cell>
          <cell r="I53" t="str">
            <v>A. Michel</v>
          </cell>
          <cell r="K53" t="str">
            <v>Schütz, u111343, 29 27 10</v>
          </cell>
        </row>
        <row r="54">
          <cell r="A54">
            <v>86</v>
          </cell>
          <cell r="B54" t="str">
            <v>81-83</v>
          </cell>
          <cell r="C54" t="str">
            <v>I-UE</v>
          </cell>
          <cell r="D54" t="str">
            <v>Infrastruktur Unterhalt</v>
          </cell>
          <cell r="E54" t="str">
            <v>8610-24</v>
          </cell>
          <cell r="F54">
            <v>8609</v>
          </cell>
          <cell r="G54">
            <v>4100</v>
          </cell>
          <cell r="H54" t="str">
            <v>Chr. DeBona</v>
          </cell>
          <cell r="I54" t="str">
            <v>Fluemann</v>
          </cell>
        </row>
        <row r="55">
          <cell r="A55">
            <v>87</v>
          </cell>
          <cell r="B55">
            <v>80</v>
          </cell>
          <cell r="C55" t="str">
            <v>I-ET</v>
          </cell>
          <cell r="D55" t="str">
            <v>Infrastruktur Entwicklung &amp; Technik</v>
          </cell>
          <cell r="E55">
            <v>8710</v>
          </cell>
          <cell r="G55">
            <v>4000</v>
          </cell>
          <cell r="H55" t="str">
            <v>Chr. DeBona</v>
          </cell>
          <cell r="I55" t="str">
            <v>Schär</v>
          </cell>
          <cell r="K55" t="str">
            <v>Schär u141203, 20 44 80</v>
          </cell>
        </row>
        <row r="56">
          <cell r="A56" t="str">
            <v>Dritte</v>
          </cell>
          <cell r="C56" t="str">
            <v>Dritte</v>
          </cell>
          <cell r="D56" t="str">
            <v>Rechnung an Externe</v>
          </cell>
          <cell r="H56" t="str">
            <v>Chr. Gerber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daten"/>
      <sheetName val="Internedaten"/>
      <sheetName val="Termin"/>
      <sheetName val="ENERGIE"/>
      <sheetName val="Spot Summe"/>
      <sheetName val="Spot Roh Volum"/>
      <sheetName val="Währung"/>
      <sheetName val="Daten"/>
    </sheetNames>
    <sheetDataSet>
      <sheetData sheetId="0" refreshError="1">
        <row r="4">
          <cell r="B4" t="str">
            <v>ATEL_H</v>
          </cell>
          <cell r="K4">
            <v>39759</v>
          </cell>
          <cell r="N4" t="str">
            <v>AET</v>
          </cell>
          <cell r="Q4">
            <v>2610</v>
          </cell>
        </row>
        <row r="7">
          <cell r="T7">
            <v>38230</v>
          </cell>
          <cell r="AD7">
            <v>0</v>
          </cell>
        </row>
      </sheetData>
      <sheetData sheetId="1" refreshError="1">
        <row r="88">
          <cell r="E88">
            <v>38275</v>
          </cell>
        </row>
        <row r="92">
          <cell r="B92" t="str">
            <v>AET</v>
          </cell>
          <cell r="G92" t="str">
            <v>ATEL_H</v>
          </cell>
        </row>
      </sheetData>
      <sheetData sheetId="2" refreshError="1">
        <row r="5">
          <cell r="B5" t="str">
            <v>Avenis</v>
          </cell>
          <cell r="D5">
            <v>38097</v>
          </cell>
          <cell r="E5">
            <v>38108</v>
          </cell>
          <cell r="I5">
            <v>38158</v>
          </cell>
          <cell r="K5">
            <v>220469.81760000001</v>
          </cell>
          <cell r="Q5" t="str">
            <v>DB_H</v>
          </cell>
          <cell r="S5">
            <v>38041</v>
          </cell>
          <cell r="T5">
            <v>38108</v>
          </cell>
          <cell r="X5">
            <v>38181</v>
          </cell>
          <cell r="Z5">
            <v>483600</v>
          </cell>
        </row>
        <row r="6">
          <cell r="B6" t="str">
            <v>Avenis</v>
          </cell>
          <cell r="D6">
            <v>38097</v>
          </cell>
          <cell r="E6">
            <v>38139</v>
          </cell>
          <cell r="I6">
            <v>38188</v>
          </cell>
          <cell r="K6">
            <v>213357.88800000001</v>
          </cell>
          <cell r="Q6" t="str">
            <v>DB_H</v>
          </cell>
          <cell r="S6">
            <v>38063</v>
          </cell>
          <cell r="T6">
            <v>38139</v>
          </cell>
          <cell r="X6">
            <v>38211</v>
          </cell>
          <cell r="Z6">
            <v>611280</v>
          </cell>
        </row>
        <row r="7">
          <cell r="B7" t="str">
            <v>Avenis</v>
          </cell>
          <cell r="D7">
            <v>38097</v>
          </cell>
          <cell r="E7">
            <v>38169</v>
          </cell>
          <cell r="I7">
            <v>38219</v>
          </cell>
          <cell r="K7">
            <v>220469.81760000001</v>
          </cell>
          <cell r="Q7" t="str">
            <v>AET</v>
          </cell>
          <cell r="S7">
            <v>38063</v>
          </cell>
          <cell r="T7">
            <v>38139</v>
          </cell>
          <cell r="X7">
            <v>38213</v>
          </cell>
          <cell r="Z7">
            <v>294716.40000000002</v>
          </cell>
        </row>
        <row r="8">
          <cell r="B8" t="str">
            <v>Avenis</v>
          </cell>
          <cell r="D8">
            <v>38097</v>
          </cell>
          <cell r="E8">
            <v>38200</v>
          </cell>
          <cell r="I8">
            <v>38250</v>
          </cell>
          <cell r="K8">
            <v>220469.81760000001</v>
          </cell>
          <cell r="Q8" t="str">
            <v>Avenis</v>
          </cell>
          <cell r="S8">
            <v>38070</v>
          </cell>
          <cell r="T8">
            <v>38139</v>
          </cell>
          <cell r="X8">
            <v>38188</v>
          </cell>
          <cell r="Z8">
            <v>317341.19999999995</v>
          </cell>
        </row>
        <row r="9">
          <cell r="B9" t="str">
            <v>Avenis</v>
          </cell>
          <cell r="D9">
            <v>38097</v>
          </cell>
          <cell r="E9">
            <v>38231</v>
          </cell>
          <cell r="I9">
            <v>38280</v>
          </cell>
          <cell r="K9">
            <v>213357.88800000001</v>
          </cell>
          <cell r="Q9" t="str">
            <v>AET</v>
          </cell>
          <cell r="S9">
            <v>38070</v>
          </cell>
          <cell r="T9">
            <v>38139</v>
          </cell>
          <cell r="X9">
            <v>38213</v>
          </cell>
          <cell r="Z9">
            <v>292941</v>
          </cell>
        </row>
        <row r="10">
          <cell r="B10" t="str">
            <v>Avenis</v>
          </cell>
          <cell r="D10">
            <v>38097</v>
          </cell>
          <cell r="E10">
            <v>38261</v>
          </cell>
          <cell r="I10">
            <v>38311</v>
          </cell>
          <cell r="K10">
            <v>220469.81760000001</v>
          </cell>
          <cell r="Q10" t="str">
            <v>BKW_H</v>
          </cell>
          <cell r="S10">
            <v>38076</v>
          </cell>
          <cell r="T10">
            <v>38169</v>
          </cell>
          <cell r="X10">
            <v>38244</v>
          </cell>
          <cell r="Z10">
            <v>302412</v>
          </cell>
        </row>
        <row r="11">
          <cell r="B11" t="str">
            <v>Avenis</v>
          </cell>
          <cell r="D11">
            <v>38097</v>
          </cell>
          <cell r="E11">
            <v>38292</v>
          </cell>
          <cell r="I11">
            <v>38341</v>
          </cell>
          <cell r="K11">
            <v>213357.88800000001</v>
          </cell>
          <cell r="Q11" t="str">
            <v>EON</v>
          </cell>
          <cell r="S11">
            <v>38076</v>
          </cell>
          <cell r="T11">
            <v>38169</v>
          </cell>
          <cell r="X11">
            <v>38219</v>
          </cell>
          <cell r="Z11">
            <v>302412</v>
          </cell>
        </row>
        <row r="12">
          <cell r="B12" t="str">
            <v>Avenis</v>
          </cell>
          <cell r="D12">
            <v>38097</v>
          </cell>
          <cell r="E12">
            <v>38322</v>
          </cell>
          <cell r="I12">
            <v>38372</v>
          </cell>
          <cell r="K12">
            <v>220469.81760000001</v>
          </cell>
          <cell r="Q12" t="str">
            <v>DB_H</v>
          </cell>
          <cell r="S12">
            <v>38077</v>
          </cell>
          <cell r="T12">
            <v>38169</v>
          </cell>
          <cell r="X12">
            <v>38242</v>
          </cell>
          <cell r="Z12">
            <v>608220</v>
          </cell>
        </row>
        <row r="13">
          <cell r="Q13" t="str">
            <v>BKW_H</v>
          </cell>
          <cell r="S13">
            <v>38077</v>
          </cell>
          <cell r="T13">
            <v>38200</v>
          </cell>
          <cell r="X13">
            <v>38275</v>
          </cell>
          <cell r="Z13">
            <v>301646.39999999997</v>
          </cell>
        </row>
        <row r="14">
          <cell r="Q14" t="str">
            <v>EDF</v>
          </cell>
          <cell r="S14">
            <v>38098</v>
          </cell>
          <cell r="T14">
            <v>38169</v>
          </cell>
          <cell r="X14">
            <v>38219</v>
          </cell>
          <cell r="Z14">
            <v>251144.63999999998</v>
          </cell>
        </row>
        <row r="15">
          <cell r="Q15" t="str">
            <v>Avenis</v>
          </cell>
          <cell r="S15">
            <v>38097</v>
          </cell>
          <cell r="T15">
            <v>38108</v>
          </cell>
          <cell r="X15">
            <v>38158</v>
          </cell>
          <cell r="Z15">
            <v>220469.81760000001</v>
          </cell>
        </row>
        <row r="16">
          <cell r="Q16" t="str">
            <v>Avenis</v>
          </cell>
          <cell r="S16">
            <v>38097</v>
          </cell>
          <cell r="T16">
            <v>38139</v>
          </cell>
          <cell r="X16">
            <v>38188</v>
          </cell>
          <cell r="Z16">
            <v>213357.88800000001</v>
          </cell>
        </row>
        <row r="17">
          <cell r="Q17" t="str">
            <v>Avenis</v>
          </cell>
          <cell r="S17">
            <v>38097</v>
          </cell>
          <cell r="T17">
            <v>38169</v>
          </cell>
          <cell r="X17">
            <v>38219</v>
          </cell>
          <cell r="Z17">
            <v>220469.81760000001</v>
          </cell>
        </row>
        <row r="18">
          <cell r="Q18" t="str">
            <v>Avenis</v>
          </cell>
          <cell r="S18">
            <v>38097</v>
          </cell>
          <cell r="T18">
            <v>38200</v>
          </cell>
          <cell r="X18">
            <v>38250</v>
          </cell>
          <cell r="Z18">
            <v>220469.81760000001</v>
          </cell>
        </row>
        <row r="19">
          <cell r="Q19" t="str">
            <v>Avenis</v>
          </cell>
          <cell r="S19">
            <v>38097</v>
          </cell>
          <cell r="T19">
            <v>38231</v>
          </cell>
          <cell r="X19">
            <v>38280</v>
          </cell>
          <cell r="Z19">
            <v>213357.88800000001</v>
          </cell>
        </row>
        <row r="20">
          <cell r="Q20" t="str">
            <v>Avenis</v>
          </cell>
          <cell r="S20">
            <v>38097</v>
          </cell>
          <cell r="T20">
            <v>38261</v>
          </cell>
          <cell r="X20">
            <v>38311</v>
          </cell>
          <cell r="Z20">
            <v>220469.81760000001</v>
          </cell>
        </row>
        <row r="21">
          <cell r="Q21" t="str">
            <v>Avenis</v>
          </cell>
          <cell r="S21">
            <v>38097</v>
          </cell>
          <cell r="T21">
            <v>38292</v>
          </cell>
          <cell r="X21">
            <v>38341</v>
          </cell>
          <cell r="Z21">
            <v>213357.88800000001</v>
          </cell>
        </row>
        <row r="22">
          <cell r="Q22" t="str">
            <v>Avenis</v>
          </cell>
          <cell r="S22">
            <v>38097</v>
          </cell>
          <cell r="T22">
            <v>38322</v>
          </cell>
          <cell r="X22">
            <v>38372</v>
          </cell>
          <cell r="Z22">
            <v>220469.81760000001</v>
          </cell>
        </row>
        <row r="23">
          <cell r="Q23" t="str">
            <v>Vattenfall</v>
          </cell>
          <cell r="S23">
            <v>38105</v>
          </cell>
          <cell r="T23">
            <v>38200</v>
          </cell>
          <cell r="X23">
            <v>38250</v>
          </cell>
          <cell r="Z23">
            <v>311599.19999999995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daten"/>
      <sheetName val="Internedaten"/>
      <sheetName val="Termin"/>
      <sheetName val="Spot Summe"/>
      <sheetName val="Spot Roh Volum"/>
      <sheetName val="Währung"/>
      <sheetName val="ENERGIE"/>
      <sheetName val="Anderungjournal"/>
      <sheetName val="Daten"/>
    </sheetNames>
    <sheetDataSet>
      <sheetData sheetId="0">
        <row r="4">
          <cell r="L4" t="str">
            <v>999-43-1005</v>
          </cell>
        </row>
      </sheetData>
      <sheetData sheetId="1">
        <row r="88">
          <cell r="J88">
            <v>38857</v>
          </cell>
        </row>
      </sheetData>
      <sheetData sheetId="2">
        <row r="6">
          <cell r="M6" t="str">
            <v>J</v>
          </cell>
        </row>
        <row r="7">
          <cell r="M7" t="str">
            <v>J</v>
          </cell>
        </row>
        <row r="8">
          <cell r="M8" t="str">
            <v>J</v>
          </cell>
        </row>
        <row r="9">
          <cell r="M9" t="str">
            <v>J</v>
          </cell>
        </row>
        <row r="11">
          <cell r="M11" t="str">
            <v>J</v>
          </cell>
        </row>
        <row r="12">
          <cell r="M12" t="str">
            <v>J</v>
          </cell>
        </row>
        <row r="13">
          <cell r="M13" t="str">
            <v>J</v>
          </cell>
        </row>
        <row r="14">
          <cell r="M14" t="str">
            <v>N</v>
          </cell>
        </row>
        <row r="15">
          <cell r="M15" t="str">
            <v>N</v>
          </cell>
        </row>
        <row r="16">
          <cell r="M16" t="str">
            <v>N</v>
          </cell>
        </row>
        <row r="17">
          <cell r="M17" t="str">
            <v>N</v>
          </cell>
        </row>
        <row r="18">
          <cell r="M18" t="str">
            <v>N</v>
          </cell>
        </row>
        <row r="19">
          <cell r="M19" t="str">
            <v>N</v>
          </cell>
        </row>
        <row r="20">
          <cell r="M20" t="str">
            <v>N</v>
          </cell>
        </row>
        <row r="21">
          <cell r="M21" t="str">
            <v>N</v>
          </cell>
        </row>
        <row r="22">
          <cell r="M22" t="str">
            <v>N</v>
          </cell>
        </row>
        <row r="23">
          <cell r="M23" t="str">
            <v>N</v>
          </cell>
        </row>
        <row r="24">
          <cell r="M24" t="str">
            <v>N</v>
          </cell>
        </row>
        <row r="25">
          <cell r="M25" t="str">
            <v>N</v>
          </cell>
        </row>
        <row r="26">
          <cell r="M26" t="str">
            <v>J</v>
          </cell>
        </row>
        <row r="27">
          <cell r="M27" t="str">
            <v>J</v>
          </cell>
        </row>
        <row r="28">
          <cell r="M28" t="str">
            <v>J</v>
          </cell>
        </row>
        <row r="29">
          <cell r="M29" t="str">
            <v>J</v>
          </cell>
        </row>
        <row r="30">
          <cell r="M30" t="str">
            <v>J</v>
          </cell>
        </row>
        <row r="31">
          <cell r="M31" t="str">
            <v>J</v>
          </cell>
        </row>
        <row r="32">
          <cell r="M32" t="str">
            <v>J</v>
          </cell>
        </row>
        <row r="33">
          <cell r="M33" t="str">
            <v>J</v>
          </cell>
        </row>
        <row r="34">
          <cell r="M34" t="str">
            <v>J</v>
          </cell>
        </row>
        <row r="35">
          <cell r="M35" t="str">
            <v>J</v>
          </cell>
        </row>
        <row r="36">
          <cell r="M36" t="str">
            <v>J</v>
          </cell>
        </row>
        <row r="37">
          <cell r="M37" t="str">
            <v>J</v>
          </cell>
        </row>
        <row r="38">
          <cell r="M38" t="str">
            <v>J</v>
          </cell>
        </row>
        <row r="39">
          <cell r="M39" t="str">
            <v>J</v>
          </cell>
        </row>
        <row r="40">
          <cell r="M40" t="str">
            <v>J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daten"/>
      <sheetName val="Internedaten"/>
      <sheetName val="Termin"/>
      <sheetName val="Spot Summe"/>
      <sheetName val="Spot Roh Volum"/>
      <sheetName val="Währung"/>
      <sheetName val="ENERGIE"/>
      <sheetName val="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tammdaten"/>
      <sheetName val="Vorgabe"/>
    </sheetNames>
    <sheetDataSet>
      <sheetData sheetId="0" refreshError="1"/>
      <sheetData sheetId="1">
        <row r="2">
          <cell r="A2" t="str">
            <v>Anlagen DB</v>
          </cell>
          <cell r="G2" t="str">
            <v>I-ST-LTG</v>
          </cell>
        </row>
        <row r="3">
          <cell r="A3" t="str">
            <v>Auflage Management</v>
          </cell>
          <cell r="G3" t="str">
            <v>I-ST-EA</v>
          </cell>
        </row>
        <row r="4">
          <cell r="A4" t="str">
            <v>Auftragserfassung PMS</v>
          </cell>
          <cell r="G4" t="str">
            <v>I-ST-BU</v>
          </cell>
        </row>
        <row r="5">
          <cell r="A5" t="str">
            <v>CRM / Vertrieb Trasse</v>
          </cell>
          <cell r="G5" t="str">
            <v>I-ST-ES</v>
          </cell>
        </row>
        <row r="6">
          <cell r="A6" t="str">
            <v>CUS - CUS BAS Rollout</v>
          </cell>
          <cell r="G6" t="str">
            <v>I-ST-TC</v>
          </cell>
        </row>
        <row r="7">
          <cell r="A7" t="str">
            <v>CUS - CUS 3.0/1 ff (inkl. Weiterentwicklungen - u.a. BNS)</v>
          </cell>
          <cell r="G7" t="str">
            <v>I-ST-ET</v>
          </cell>
        </row>
        <row r="8">
          <cell r="A8" t="str">
            <v>CUS-MIKU</v>
          </cell>
          <cell r="G8" t="str">
            <v>I-BF</v>
          </cell>
        </row>
        <row r="9">
          <cell r="A9" t="str">
            <v>DERI (ex. STöSA)</v>
          </cell>
          <cell r="G9" t="str">
            <v>I-EN</v>
          </cell>
        </row>
        <row r="10">
          <cell r="A10" t="str">
            <v>DigiRechnungsEingang</v>
          </cell>
          <cell r="G10" t="str">
            <v>I-GP</v>
          </cell>
        </row>
        <row r="11">
          <cell r="A11" t="str">
            <v>DMS-I (Programm nach AMI) -&gt; neue Bezeichnung ECM</v>
          </cell>
          <cell r="G11" t="str">
            <v>I-MP-LTG</v>
          </cell>
        </row>
        <row r="12">
          <cell r="A12" t="str">
            <v>EISBAER 1&amp;2</v>
          </cell>
          <cell r="G12" t="str">
            <v>I-MP-ACA</v>
          </cell>
        </row>
        <row r="13">
          <cell r="A13" t="str">
            <v>Ersatz Dokusurf</v>
          </cell>
          <cell r="G13" t="str">
            <v>I-MP-BS</v>
          </cell>
        </row>
        <row r="14">
          <cell r="A14" t="str">
            <v>GIS BASIS</v>
          </cell>
          <cell r="G14" t="str">
            <v>I-MP-FR</v>
          </cell>
        </row>
        <row r="15">
          <cell r="A15" t="str">
            <v>GIS-Natur</v>
          </cell>
          <cell r="G15" t="str">
            <v>I-MP-KOM</v>
          </cell>
        </row>
        <row r="16">
          <cell r="A16" t="str">
            <v>GIS-Wasser</v>
          </cell>
          <cell r="G16" t="str">
            <v>I-MP-PE</v>
          </cell>
        </row>
        <row r="17">
          <cell r="A17" t="str">
            <v>Handlungsbedarfe TM + BF
betr. BF und TM, bewusst BF zugeordnet im Hinblick auf neue Cluster-Organisation</v>
          </cell>
          <cell r="G17" t="str">
            <v>I-MP-QS</v>
          </cell>
        </row>
        <row r="18">
          <cell r="A18" t="str">
            <v>Infra- und Servicemgmtsystem</v>
          </cell>
          <cell r="G18" t="str">
            <v>I-MP-SE</v>
          </cell>
        </row>
        <row r="19">
          <cell r="A19" t="str">
            <v>IntegrationSIMAP2</v>
          </cell>
          <cell r="G19" t="str">
            <v>I-FW-LTG</v>
          </cell>
        </row>
        <row r="20">
          <cell r="A20" t="str">
            <v>integrIS</v>
          </cell>
          <cell r="G20" t="str">
            <v>I-FW-PS</v>
          </cell>
        </row>
        <row r="21">
          <cell r="A21" t="str">
            <v>INTO RE2</v>
          </cell>
          <cell r="G21" t="str">
            <v>I-FW-PR</v>
          </cell>
        </row>
        <row r="22">
          <cell r="A22" t="str">
            <v>ITENW RE2</v>
          </cell>
          <cell r="G22" t="str">
            <v>I-FW-AM</v>
          </cell>
        </row>
        <row r="23">
          <cell r="A23" t="str">
            <v>Kommunikation Schienenfahrzeuge</v>
          </cell>
          <cell r="G23" t="str">
            <v>I-FW-PM</v>
          </cell>
        </row>
        <row r="24">
          <cell r="A24" t="str">
            <v>KompoEVU</v>
          </cell>
          <cell r="G24" t="str">
            <v>I-FW-UB</v>
          </cell>
        </row>
        <row r="25">
          <cell r="A25" t="str">
            <v>Kooperatives Sourcing</v>
          </cell>
          <cell r="G25" t="str">
            <v>I-FW-BT</v>
          </cell>
        </row>
        <row r="26">
          <cell r="A26" t="str">
            <v>Kundeninfo bei Betriebsstörungen</v>
          </cell>
          <cell r="G26" t="str">
            <v>I-TM</v>
          </cell>
        </row>
        <row r="27">
          <cell r="A27" t="str">
            <v>Lern- &amp;Trainingssystem</v>
          </cell>
        </row>
        <row r="28">
          <cell r="A28" t="str">
            <v>MeTra</v>
          </cell>
        </row>
        <row r="29">
          <cell r="A29" t="str">
            <v>MIS-I SAP BW</v>
          </cell>
        </row>
        <row r="30">
          <cell r="A30" t="str">
            <v>NeTS</v>
          </cell>
        </row>
        <row r="31">
          <cell r="A31" t="str">
            <v>NeTS - AVIS 2</v>
          </cell>
        </row>
        <row r="32">
          <cell r="A32" t="str">
            <v>NeTS- INTO 1&amp;2</v>
          </cell>
        </row>
        <row r="33">
          <cell r="A33" t="str">
            <v>NISVQS</v>
          </cell>
        </row>
        <row r="34">
          <cell r="A34" t="str">
            <v>NLS</v>
          </cell>
        </row>
        <row r="35">
          <cell r="A35" t="str">
            <v>OMS</v>
          </cell>
        </row>
        <row r="36">
          <cell r="A36" t="str">
            <v>P90 Funktionen 
betr. BF und TM, bewusst BF zugeordnet im Hinblick auf neue Cluster-Organisation</v>
          </cell>
        </row>
        <row r="37">
          <cell r="A37" t="str">
            <v>PM-RDI</v>
          </cell>
        </row>
        <row r="38">
          <cell r="A38" t="str">
            <v>Proco RE 1&amp;2</v>
          </cell>
        </row>
        <row r="39">
          <cell r="A39" t="str">
            <v>PROSURF RE3</v>
          </cell>
        </row>
        <row r="40">
          <cell r="A40" t="str">
            <v>Pünktlichkeit der Züge (OTW)</v>
          </cell>
        </row>
        <row r="41">
          <cell r="A41" t="str">
            <v>RADN-Datenbank</v>
          </cell>
        </row>
        <row r="42">
          <cell r="A42" t="str">
            <v>RCS-Dispo</v>
          </cell>
        </row>
        <row r="43">
          <cell r="A43" t="str">
            <v>RCS-UNO</v>
          </cell>
        </row>
        <row r="44">
          <cell r="A44" t="str">
            <v>RCS-ZLD</v>
          </cell>
        </row>
        <row r="45">
          <cell r="A45" t="str">
            <v>Simulation 
betr. BF und TM, bewusst BF zugeordnet im Hinblick auf neue Cluster-Organisation</v>
          </cell>
        </row>
        <row r="46">
          <cell r="A46" t="str">
            <v>SM2S</v>
          </cell>
        </row>
        <row r="47">
          <cell r="A47" t="str">
            <v>Störungsmeldung Schienenfarhzeuge</v>
          </cell>
        </row>
        <row r="48">
          <cell r="A48" t="str">
            <v xml:space="preserve">WM Brugg </v>
          </cell>
        </row>
        <row r="49">
          <cell r="A49" t="str">
            <v>ZKE LE 2</v>
          </cell>
        </row>
        <row r="50">
          <cell r="A50" t="str">
            <v>CIS TP 12</v>
          </cell>
        </row>
        <row r="51">
          <cell r="A51" t="str">
            <v>GREM</v>
          </cell>
        </row>
        <row r="52">
          <cell r="A52" t="str">
            <v>CIS TP13</v>
          </cell>
        </row>
        <row r="53">
          <cell r="A53" t="str">
            <v>REVERA</v>
          </cell>
        </row>
        <row r="54">
          <cell r="A54" t="str">
            <v>SURF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Auswertung"/>
      <sheetName val="Master"/>
      <sheetName val="Objektverzeichnis"/>
      <sheetName val="Prämissen"/>
      <sheetName val="Aenderungsverzeichnis"/>
    </sheetNames>
    <sheetDataSet>
      <sheetData sheetId="0"/>
      <sheetData sheetId="1"/>
      <sheetData sheetId="2"/>
      <sheetData sheetId="3"/>
      <sheetData sheetId="4">
        <row r="2">
          <cell r="G2" t="str">
            <v>Projektart</v>
          </cell>
        </row>
        <row r="3">
          <cell r="G3" t="str">
            <v>PJ</v>
          </cell>
        </row>
        <row r="4">
          <cell r="G4" t="str">
            <v>AF</v>
          </cell>
        </row>
      </sheetData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eitung"/>
      <sheetName val="Auswertung"/>
      <sheetName val="Master"/>
      <sheetName val="Objektverzeichnis"/>
      <sheetName val="Prämissen"/>
      <sheetName val="Aenderungsverzeichnis"/>
      <sheetName val="Investitionsplan_SOB_Version 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B29" t="str">
            <v>Projektart auswählen</v>
          </cell>
        </row>
        <row r="30">
          <cell r="B30" t="str">
            <v>AF</v>
          </cell>
        </row>
        <row r="31">
          <cell r="B31" t="str">
            <v>PJ</v>
          </cell>
        </row>
        <row r="32">
          <cell r="B32" t="str">
            <v>C12</v>
          </cell>
        </row>
        <row r="33">
          <cell r="B33" t="str">
            <v>C13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elle1"/>
      <sheetName val="Übersicht - Finanzierung öH"/>
      <sheetName val="Erfasssung -  Finanzierung öH "/>
      <sheetName val="Darlehen+ KK - Finanzierung öH"/>
      <sheetName val="Erfassung - Darlehen+KK 4300"/>
      <sheetName val="Erfasung - Darlehen+KK 5000"/>
      <sheetName val="Invest netto - BUDG saisonal"/>
      <sheetName val="NAI - BUDG saisonalisiert"/>
      <sheetName val="Investitionen"/>
      <sheetName val="Verbuchungen nicht ISP"/>
      <sheetName val="Erläuterungen"/>
      <sheetName val="Info "/>
      <sheetName val="Auswertung SAP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61C0-2961-4969-85CD-839CC718C444}">
  <dimension ref="A1:Q107"/>
  <sheetViews>
    <sheetView tabSelected="1" workbookViewId="0">
      <selection activeCell="K85" sqref="K85"/>
    </sheetView>
  </sheetViews>
  <sheetFormatPr baseColWidth="10" defaultColWidth="11.42578125" defaultRowHeight="12" x14ac:dyDescent="0.2"/>
  <cols>
    <col min="1" max="1" width="31.28515625" style="91" customWidth="1"/>
    <col min="2" max="2" width="8.5703125" style="91" bestFit="1" customWidth="1"/>
    <col min="3" max="3" width="11.7109375" style="92" bestFit="1" customWidth="1"/>
    <col min="4" max="4" width="8" style="92" bestFit="1" customWidth="1"/>
    <col min="5" max="5" width="12" style="92" bestFit="1" customWidth="1"/>
    <col min="6" max="6" width="9" style="92" bestFit="1" customWidth="1"/>
    <col min="7" max="7" width="15.28515625" style="92" customWidth="1"/>
    <col min="8" max="8" width="18.85546875" style="92" bestFit="1" customWidth="1"/>
    <col min="9" max="9" width="40.7109375" style="91" customWidth="1"/>
    <col min="10" max="10" width="11.42578125" style="31"/>
    <col min="11" max="16384" width="11.42578125" style="92"/>
  </cols>
  <sheetData>
    <row r="1" spans="1:11" ht="36" x14ac:dyDescent="0.2">
      <c r="A1" s="25" t="s">
        <v>1</v>
      </c>
      <c r="B1" s="26"/>
      <c r="C1" s="27" t="s">
        <v>2</v>
      </c>
      <c r="D1" s="26"/>
      <c r="E1" s="28" t="s">
        <v>3</v>
      </c>
      <c r="F1" s="26"/>
      <c r="G1" s="29" t="s">
        <v>4</v>
      </c>
      <c r="H1" s="29" t="s">
        <v>5</v>
      </c>
      <c r="I1" s="30" t="s">
        <v>6</v>
      </c>
      <c r="J1" s="31" t="s">
        <v>7</v>
      </c>
    </row>
    <row r="2" spans="1:11" x14ac:dyDescent="0.2">
      <c r="A2" s="32" t="s">
        <v>8</v>
      </c>
      <c r="B2" s="33"/>
      <c r="C2" s="34"/>
      <c r="D2" s="34"/>
      <c r="E2" s="34"/>
      <c r="F2" s="34"/>
      <c r="G2" s="34"/>
      <c r="H2" s="34"/>
      <c r="I2" s="18"/>
    </row>
    <row r="3" spans="1:11" ht="24" x14ac:dyDescent="0.2">
      <c r="A3" s="5" t="s">
        <v>9</v>
      </c>
      <c r="B3" s="35"/>
      <c r="C3" s="10">
        <v>0</v>
      </c>
      <c r="D3" s="10"/>
      <c r="E3" s="10">
        <v>0</v>
      </c>
      <c r="F3" s="36"/>
      <c r="G3" s="37" t="s">
        <v>10</v>
      </c>
      <c r="H3" s="37" t="s">
        <v>10</v>
      </c>
      <c r="I3" s="9" t="s">
        <v>11</v>
      </c>
      <c r="J3" s="31" t="str">
        <f>IF(C3-E3=0,"i.o.","FEHLER")</f>
        <v>i.o.</v>
      </c>
    </row>
    <row r="4" spans="1:11" x14ac:dyDescent="0.2">
      <c r="A4" s="5" t="s">
        <v>12</v>
      </c>
      <c r="B4" s="35"/>
      <c r="C4" s="10">
        <v>0</v>
      </c>
      <c r="D4" s="10"/>
      <c r="E4" s="10">
        <v>0</v>
      </c>
      <c r="F4" s="36"/>
      <c r="G4" s="37" t="s">
        <v>10</v>
      </c>
      <c r="H4" s="37" t="s">
        <v>10</v>
      </c>
      <c r="I4" s="9" t="s">
        <v>13</v>
      </c>
      <c r="J4" s="31" t="str">
        <f>IF(C4-E4=0,"i.o.","FEHLER")</f>
        <v>i.o.</v>
      </c>
    </row>
    <row r="5" spans="1:11" ht="36" x14ac:dyDescent="0.2">
      <c r="A5" s="5" t="s">
        <v>14</v>
      </c>
      <c r="B5" s="35"/>
      <c r="C5" s="10">
        <v>0</v>
      </c>
      <c r="D5" s="10"/>
      <c r="E5" s="10">
        <v>0</v>
      </c>
      <c r="F5" s="1"/>
      <c r="G5" s="1">
        <v>0</v>
      </c>
      <c r="H5" s="36">
        <v>0</v>
      </c>
      <c r="I5" s="9" t="s">
        <v>15</v>
      </c>
      <c r="J5" s="31" t="str">
        <f>IF(C5-E5-G5-H5=0,"i.o.","FEHLER")</f>
        <v>i.o.</v>
      </c>
    </row>
    <row r="6" spans="1:11" x14ac:dyDescent="0.2">
      <c r="A6" s="5" t="s">
        <v>16</v>
      </c>
      <c r="B6" s="35"/>
      <c r="C6" s="10">
        <v>0</v>
      </c>
      <c r="D6" s="10"/>
      <c r="E6" s="10">
        <v>0</v>
      </c>
      <c r="F6" s="1"/>
      <c r="G6" s="1">
        <f t="shared" ref="G6:G14" si="0">IF(I6="nicht zuscheidbar",0,C6-E6)</f>
        <v>0</v>
      </c>
      <c r="H6" s="37" t="s">
        <v>10</v>
      </c>
      <c r="I6" s="9"/>
      <c r="J6" s="31" t="str">
        <f t="shared" ref="J6:J14" si="1">IF(C6-E6-G6=0,"i.o.","FEHLER")</f>
        <v>i.o.</v>
      </c>
      <c r="K6" s="98"/>
    </row>
    <row r="7" spans="1:11" x14ac:dyDescent="0.2">
      <c r="A7" s="5" t="s">
        <v>17</v>
      </c>
      <c r="B7" s="35"/>
      <c r="C7" s="10">
        <v>0</v>
      </c>
      <c r="D7" s="10"/>
      <c r="E7" s="10">
        <v>0</v>
      </c>
      <c r="F7" s="1"/>
      <c r="G7" s="1">
        <f t="shared" si="0"/>
        <v>0</v>
      </c>
      <c r="H7" s="37" t="s">
        <v>10</v>
      </c>
      <c r="I7" s="9"/>
      <c r="J7" s="31" t="str">
        <f t="shared" si="1"/>
        <v>i.o.</v>
      </c>
    </row>
    <row r="8" spans="1:11" x14ac:dyDescent="0.2">
      <c r="A8" s="5" t="s">
        <v>18</v>
      </c>
      <c r="B8" s="35"/>
      <c r="C8" s="10">
        <v>0</v>
      </c>
      <c r="D8" s="10"/>
      <c r="E8" s="10">
        <v>0</v>
      </c>
      <c r="F8" s="1"/>
      <c r="G8" s="1">
        <f t="shared" si="0"/>
        <v>0</v>
      </c>
      <c r="H8" s="37" t="s">
        <v>10</v>
      </c>
      <c r="I8" s="9"/>
      <c r="J8" s="31" t="str">
        <f t="shared" si="1"/>
        <v>i.o.</v>
      </c>
    </row>
    <row r="9" spans="1:11" x14ac:dyDescent="0.2">
      <c r="A9" s="5" t="s">
        <v>19</v>
      </c>
      <c r="B9" s="35"/>
      <c r="C9" s="10">
        <v>0</v>
      </c>
      <c r="D9" s="10"/>
      <c r="E9" s="10">
        <v>0</v>
      </c>
      <c r="F9" s="1"/>
      <c r="G9" s="1">
        <f t="shared" si="0"/>
        <v>0</v>
      </c>
      <c r="H9" s="37" t="s">
        <v>10</v>
      </c>
      <c r="I9" s="9"/>
      <c r="J9" s="31" t="str">
        <f t="shared" si="1"/>
        <v>i.o.</v>
      </c>
    </row>
    <row r="10" spans="1:11" x14ac:dyDescent="0.2">
      <c r="A10" s="5" t="s">
        <v>20</v>
      </c>
      <c r="B10" s="35"/>
      <c r="C10" s="10">
        <v>0</v>
      </c>
      <c r="D10" s="10"/>
      <c r="E10" s="10">
        <v>0</v>
      </c>
      <c r="F10" s="1"/>
      <c r="G10" s="1">
        <f t="shared" si="0"/>
        <v>0</v>
      </c>
      <c r="H10" s="37" t="s">
        <v>10</v>
      </c>
      <c r="I10" s="9"/>
      <c r="J10" s="31" t="str">
        <f t="shared" si="1"/>
        <v>i.o.</v>
      </c>
    </row>
    <row r="11" spans="1:11" x14ac:dyDescent="0.2">
      <c r="A11" s="5" t="s">
        <v>21</v>
      </c>
      <c r="B11" s="35"/>
      <c r="C11" s="10">
        <v>0</v>
      </c>
      <c r="D11" s="10"/>
      <c r="E11" s="10">
        <v>0</v>
      </c>
      <c r="F11" s="1"/>
      <c r="G11" s="1">
        <f t="shared" si="0"/>
        <v>0</v>
      </c>
      <c r="H11" s="37" t="s">
        <v>10</v>
      </c>
      <c r="I11" s="9"/>
      <c r="J11" s="31" t="str">
        <f t="shared" si="1"/>
        <v>i.o.</v>
      </c>
    </row>
    <row r="12" spans="1:11" x14ac:dyDescent="0.2">
      <c r="A12" s="5" t="s">
        <v>21</v>
      </c>
      <c r="B12" s="35"/>
      <c r="C12" s="10">
        <v>0</v>
      </c>
      <c r="D12" s="10"/>
      <c r="E12" s="10">
        <v>0</v>
      </c>
      <c r="F12" s="1"/>
      <c r="G12" s="1">
        <f t="shared" si="0"/>
        <v>0</v>
      </c>
      <c r="H12" s="37" t="s">
        <v>10</v>
      </c>
      <c r="I12" s="9"/>
      <c r="J12" s="31" t="str">
        <f t="shared" si="1"/>
        <v>i.o.</v>
      </c>
    </row>
    <row r="13" spans="1:11" x14ac:dyDescent="0.2">
      <c r="A13" s="5" t="s">
        <v>21</v>
      </c>
      <c r="B13" s="35"/>
      <c r="C13" s="10">
        <v>0</v>
      </c>
      <c r="D13" s="10"/>
      <c r="E13" s="10">
        <v>0</v>
      </c>
      <c r="F13" s="1"/>
      <c r="G13" s="1">
        <f t="shared" si="0"/>
        <v>0</v>
      </c>
      <c r="H13" s="37" t="s">
        <v>10</v>
      </c>
      <c r="I13" s="9"/>
      <c r="J13" s="31" t="str">
        <f t="shared" si="1"/>
        <v>i.o.</v>
      </c>
    </row>
    <row r="14" spans="1:11" x14ac:dyDescent="0.2">
      <c r="A14" s="5" t="s">
        <v>21</v>
      </c>
      <c r="B14" s="35"/>
      <c r="C14" s="10">
        <v>0</v>
      </c>
      <c r="D14" s="10"/>
      <c r="E14" s="10">
        <v>0</v>
      </c>
      <c r="F14" s="1"/>
      <c r="G14" s="1">
        <f t="shared" si="0"/>
        <v>0</v>
      </c>
      <c r="H14" s="37" t="s">
        <v>10</v>
      </c>
      <c r="I14" s="9"/>
      <c r="J14" s="31" t="str">
        <f t="shared" si="1"/>
        <v>i.o.</v>
      </c>
    </row>
    <row r="15" spans="1:11" x14ac:dyDescent="0.2">
      <c r="A15" s="38" t="s">
        <v>22</v>
      </c>
      <c r="B15" s="39"/>
      <c r="C15" s="40">
        <f>SUBTOTAL(9,C3:C14)</f>
        <v>0</v>
      </c>
      <c r="D15" s="40"/>
      <c r="E15" s="40">
        <f>SUBTOTAL(9,E3:E14)</f>
        <v>0</v>
      </c>
      <c r="F15" s="40"/>
      <c r="G15" s="40">
        <f>SUBTOTAL(9,G3:G14)</f>
        <v>0</v>
      </c>
      <c r="H15" s="40">
        <f>(E15+G15-C15)*-1</f>
        <v>0</v>
      </c>
      <c r="I15" s="19"/>
      <c r="J15" s="31" t="str">
        <f>IF(C15-E15-G15-H15=0,"i.o.","FEHLER")</f>
        <v>i.o.</v>
      </c>
    </row>
    <row r="16" spans="1:11" x14ac:dyDescent="0.2">
      <c r="A16" s="41"/>
      <c r="B16" s="42"/>
      <c r="C16" s="43"/>
      <c r="D16" s="43"/>
      <c r="E16" s="36"/>
      <c r="F16" s="36"/>
      <c r="G16" s="36"/>
      <c r="H16" s="36"/>
      <c r="I16" s="9"/>
    </row>
    <row r="17" spans="1:10" x14ac:dyDescent="0.2">
      <c r="A17" s="38" t="s">
        <v>23</v>
      </c>
      <c r="B17" s="39"/>
      <c r="C17" s="44"/>
      <c r="D17" s="44"/>
      <c r="E17" s="44"/>
      <c r="F17" s="44"/>
      <c r="G17" s="44"/>
      <c r="H17" s="44"/>
      <c r="I17" s="19"/>
    </row>
    <row r="18" spans="1:10" ht="24" x14ac:dyDescent="0.2">
      <c r="A18" s="5" t="s">
        <v>24</v>
      </c>
      <c r="B18" s="35"/>
      <c r="C18" s="6">
        <v>0</v>
      </c>
      <c r="D18" s="6"/>
      <c r="E18" s="6">
        <v>0</v>
      </c>
      <c r="F18" s="36"/>
      <c r="G18" s="36">
        <f>IF(I18="nicht zuscheidbar",0,C18-E18)</f>
        <v>0</v>
      </c>
      <c r="H18" s="37" t="s">
        <v>0</v>
      </c>
      <c r="I18" s="9"/>
      <c r="J18" s="31" t="str">
        <f t="shared" ref="J18:J25" si="2">IF(C18-E18-G18=0,"i.o.","FEHLER")</f>
        <v>i.o.</v>
      </c>
    </row>
    <row r="19" spans="1:10" ht="24" x14ac:dyDescent="0.2">
      <c r="A19" s="5" t="s">
        <v>25</v>
      </c>
      <c r="B19" s="35"/>
      <c r="C19" s="6">
        <v>0</v>
      </c>
      <c r="D19" s="6"/>
      <c r="E19" s="6">
        <v>0</v>
      </c>
      <c r="F19" s="36"/>
      <c r="G19" s="36">
        <f>IF(I19="nicht zuscheidbar",0,C19-E19)</f>
        <v>0</v>
      </c>
      <c r="H19" s="37" t="s">
        <v>0</v>
      </c>
      <c r="I19" s="9" t="s">
        <v>26</v>
      </c>
      <c r="J19" s="31" t="str">
        <f t="shared" si="2"/>
        <v>i.o.</v>
      </c>
    </row>
    <row r="20" spans="1:10" ht="24" x14ac:dyDescent="0.2">
      <c r="A20" s="5" t="s">
        <v>27</v>
      </c>
      <c r="B20" s="35"/>
      <c r="C20" s="6">
        <f>SUBTOTAL(9,C18:C19)</f>
        <v>0</v>
      </c>
      <c r="D20" s="6"/>
      <c r="E20" s="6">
        <f>SUBTOTAL(9,E18:E19)</f>
        <v>0</v>
      </c>
      <c r="F20" s="6"/>
      <c r="G20" s="6">
        <f>SUBTOTAL(9,G18:G19)</f>
        <v>0</v>
      </c>
      <c r="H20" s="37" t="s">
        <v>0</v>
      </c>
      <c r="I20" s="9"/>
      <c r="J20" s="31" t="str">
        <f t="shared" si="2"/>
        <v>i.o.</v>
      </c>
    </row>
    <row r="21" spans="1:10" ht="24" x14ac:dyDescent="0.2">
      <c r="A21" s="5" t="s">
        <v>28</v>
      </c>
      <c r="B21" s="35"/>
      <c r="C21" s="6">
        <v>0</v>
      </c>
      <c r="D21" s="6"/>
      <c r="E21" s="6">
        <v>0</v>
      </c>
      <c r="F21" s="36"/>
      <c r="G21" s="36">
        <f>IF(I21="nicht zuscheidbar",0,C21-E21)</f>
        <v>0</v>
      </c>
      <c r="H21" s="37" t="s">
        <v>0</v>
      </c>
      <c r="I21" s="9"/>
      <c r="J21" s="31" t="str">
        <f t="shared" si="2"/>
        <v>i.o.</v>
      </c>
    </row>
    <row r="22" spans="1:10" x14ac:dyDescent="0.2">
      <c r="A22" s="5" t="s">
        <v>21</v>
      </c>
      <c r="B22" s="35"/>
      <c r="C22" s="6">
        <v>0</v>
      </c>
      <c r="D22" s="6"/>
      <c r="E22" s="6">
        <v>0</v>
      </c>
      <c r="F22" s="36"/>
      <c r="G22" s="36">
        <f>IF(I22="nicht zuscheidbar",0,C22-E22)</f>
        <v>0</v>
      </c>
      <c r="H22" s="37" t="s">
        <v>0</v>
      </c>
      <c r="I22" s="9"/>
      <c r="J22" s="31" t="str">
        <f t="shared" si="2"/>
        <v>i.o.</v>
      </c>
    </row>
    <row r="23" spans="1:10" x14ac:dyDescent="0.2">
      <c r="A23" s="5" t="s">
        <v>29</v>
      </c>
      <c r="B23" s="35"/>
      <c r="C23" s="6">
        <v>0</v>
      </c>
      <c r="D23" s="6"/>
      <c r="E23" s="6">
        <v>0</v>
      </c>
      <c r="F23" s="36"/>
      <c r="G23" s="36">
        <f>IF(I23="nicht zuscheidbar",0,C23-E23)</f>
        <v>0</v>
      </c>
      <c r="H23" s="37" t="s">
        <v>0</v>
      </c>
      <c r="I23" s="9"/>
      <c r="J23" s="31" t="str">
        <f t="shared" si="2"/>
        <v>i.o.</v>
      </c>
    </row>
    <row r="24" spans="1:10" x14ac:dyDescent="0.2">
      <c r="A24" s="5" t="s">
        <v>30</v>
      </c>
      <c r="B24" s="35"/>
      <c r="C24" s="6">
        <v>0</v>
      </c>
      <c r="D24" s="6"/>
      <c r="E24" s="6">
        <v>0</v>
      </c>
      <c r="F24" s="36"/>
      <c r="G24" s="36">
        <f>IF(I24="nicht zuscheidbar",0,C24-E24)</f>
        <v>0</v>
      </c>
      <c r="H24" s="37" t="s">
        <v>0</v>
      </c>
      <c r="I24" s="9"/>
      <c r="J24" s="31" t="str">
        <f t="shared" si="2"/>
        <v>i.o.</v>
      </c>
    </row>
    <row r="25" spans="1:10" x14ac:dyDescent="0.2">
      <c r="A25" s="41" t="s">
        <v>31</v>
      </c>
      <c r="B25" s="42"/>
      <c r="C25" s="43">
        <f>SUBTOTAL(9,C18:C24)</f>
        <v>0</v>
      </c>
      <c r="D25" s="43"/>
      <c r="E25" s="43">
        <f>SUBTOTAL(9,E18:E24)</f>
        <v>0</v>
      </c>
      <c r="F25" s="43"/>
      <c r="G25" s="43">
        <f>SUBTOTAL(9,G18:G24)</f>
        <v>0</v>
      </c>
      <c r="H25" s="37" t="s">
        <v>0</v>
      </c>
      <c r="I25" s="9"/>
      <c r="J25" s="31" t="str">
        <f t="shared" si="2"/>
        <v>i.o.</v>
      </c>
    </row>
    <row r="26" spans="1:10" x14ac:dyDescent="0.2">
      <c r="A26" s="41"/>
      <c r="B26" s="42"/>
      <c r="C26" s="43"/>
      <c r="D26" s="43"/>
      <c r="E26" s="36"/>
      <c r="F26" s="36"/>
      <c r="G26" s="36"/>
      <c r="H26" s="36"/>
      <c r="I26" s="9"/>
    </row>
    <row r="27" spans="1:10" ht="24" x14ac:dyDescent="0.2">
      <c r="A27" s="5" t="s">
        <v>32</v>
      </c>
      <c r="B27" s="35"/>
      <c r="C27" s="6">
        <v>0</v>
      </c>
      <c r="D27" s="6"/>
      <c r="E27" s="37" t="s">
        <v>0</v>
      </c>
      <c r="F27" s="36"/>
      <c r="G27" s="36">
        <f>IF(I27="nicht zuscheidbar",0,C27)</f>
        <v>0</v>
      </c>
      <c r="H27" s="37" t="s">
        <v>0</v>
      </c>
      <c r="I27" s="9" t="s">
        <v>33</v>
      </c>
      <c r="J27" s="31" t="str">
        <f>IF(C27-G27=0,"i.o.","FEHLER")</f>
        <v>i.o.</v>
      </c>
    </row>
    <row r="28" spans="1:10" ht="24" x14ac:dyDescent="0.2">
      <c r="A28" s="5" t="s">
        <v>34</v>
      </c>
      <c r="B28" s="35"/>
      <c r="C28" s="6">
        <v>0</v>
      </c>
      <c r="D28" s="6"/>
      <c r="E28" s="37" t="s">
        <v>0</v>
      </c>
      <c r="F28" s="36"/>
      <c r="G28" s="36">
        <f>IF(I28="nicht zuscheidbar",0,C28)</f>
        <v>0</v>
      </c>
      <c r="H28" s="37" t="s">
        <v>0</v>
      </c>
      <c r="I28" s="9" t="s">
        <v>33</v>
      </c>
      <c r="J28" s="31" t="str">
        <f>IF(C28-G28=0,"i.o.","FEHLER")</f>
        <v>i.o.</v>
      </c>
    </row>
    <row r="29" spans="1:10" x14ac:dyDescent="0.2">
      <c r="A29" s="5" t="s">
        <v>30</v>
      </c>
      <c r="B29" s="35"/>
      <c r="C29" s="6">
        <v>0</v>
      </c>
      <c r="D29" s="6"/>
      <c r="E29" s="6">
        <v>0</v>
      </c>
      <c r="F29" s="36"/>
      <c r="G29" s="36">
        <f>IF(I29="nicht zuscheidbar",0,C29-E29)</f>
        <v>0</v>
      </c>
      <c r="H29" s="37" t="s">
        <v>0</v>
      </c>
      <c r="I29" s="9" t="s">
        <v>35</v>
      </c>
      <c r="J29" s="31" t="str">
        <f>IF(C29-E29-G29=0,"i.o.","FEHLER")</f>
        <v>i.o.</v>
      </c>
    </row>
    <row r="30" spans="1:10" x14ac:dyDescent="0.2">
      <c r="A30" s="5" t="s">
        <v>30</v>
      </c>
      <c r="B30" s="35"/>
      <c r="C30" s="6">
        <v>0</v>
      </c>
      <c r="D30" s="6"/>
      <c r="E30" s="6">
        <v>0</v>
      </c>
      <c r="F30" s="36"/>
      <c r="G30" s="36">
        <f t="shared" ref="G30:G31" si="3">IF(I30="nicht zuscheidbar",0,C30-E30)</f>
        <v>0</v>
      </c>
      <c r="H30" s="37" t="s">
        <v>0</v>
      </c>
      <c r="I30" s="9"/>
      <c r="J30" s="31" t="str">
        <f>IF(C30-E30-G30=0,"i.o.","FEHLER")</f>
        <v>i.o.</v>
      </c>
    </row>
    <row r="31" spans="1:10" x14ac:dyDescent="0.2">
      <c r="A31" s="5" t="s">
        <v>30</v>
      </c>
      <c r="B31" s="35"/>
      <c r="C31" s="6">
        <v>0</v>
      </c>
      <c r="D31" s="6"/>
      <c r="E31" s="6">
        <v>0</v>
      </c>
      <c r="F31" s="36"/>
      <c r="G31" s="36">
        <f t="shared" si="3"/>
        <v>0</v>
      </c>
      <c r="H31" s="37" t="s">
        <v>0</v>
      </c>
      <c r="I31" s="9"/>
      <c r="J31" s="31" t="str">
        <f>IF(C31-E31-G31=0,"i.o.","FEHLER")</f>
        <v>i.o.</v>
      </c>
    </row>
    <row r="32" spans="1:10" x14ac:dyDescent="0.2">
      <c r="A32" s="41" t="s">
        <v>36</v>
      </c>
      <c r="B32" s="42"/>
      <c r="C32" s="43">
        <f>SUBTOTAL(9,C27:C31)</f>
        <v>0</v>
      </c>
      <c r="D32" s="43"/>
      <c r="E32" s="43">
        <f>SUBTOTAL(9,E27:E31)</f>
        <v>0</v>
      </c>
      <c r="F32" s="43"/>
      <c r="G32" s="43">
        <f>SUBTOTAL(9,G27:G31)</f>
        <v>0</v>
      </c>
      <c r="H32" s="37" t="s">
        <v>0</v>
      </c>
      <c r="I32" s="9"/>
      <c r="J32" s="31" t="str">
        <f>IF(C32-E32-G32=0,"i.o.","FEHLER")</f>
        <v>i.o.</v>
      </c>
    </row>
    <row r="33" spans="1:10" ht="24" x14ac:dyDescent="0.2">
      <c r="A33" s="5" t="s">
        <v>37</v>
      </c>
      <c r="B33" s="45"/>
      <c r="C33" s="6">
        <v>0</v>
      </c>
      <c r="D33" s="8"/>
      <c r="E33" s="6">
        <v>0</v>
      </c>
      <c r="F33" s="36"/>
      <c r="G33" s="36">
        <f>IF(I33="nicht zuscheidbar",0,C33-E33)</f>
        <v>0</v>
      </c>
      <c r="H33" s="37" t="s">
        <v>0</v>
      </c>
      <c r="I33" s="9"/>
      <c r="J33" s="31" t="str">
        <f t="shared" ref="J33:J35" si="4">IF(C33-E33-G33=0,"i.O.","FEHLER")</f>
        <v>i.O.</v>
      </c>
    </row>
    <row r="34" spans="1:10" ht="24" x14ac:dyDescent="0.2">
      <c r="A34" s="5" t="s">
        <v>38</v>
      </c>
      <c r="B34" s="42"/>
      <c r="C34" s="36">
        <v>0</v>
      </c>
      <c r="D34" s="43"/>
      <c r="E34" s="36">
        <v>0</v>
      </c>
      <c r="F34" s="43"/>
      <c r="G34" s="36">
        <f>IF(I34="nicht zuscheidbar",0,C34-E34)</f>
        <v>0</v>
      </c>
      <c r="H34" s="37" t="s">
        <v>0</v>
      </c>
      <c r="I34" s="9" t="s">
        <v>26</v>
      </c>
      <c r="J34" s="31" t="str">
        <f t="shared" si="4"/>
        <v>i.O.</v>
      </c>
    </row>
    <row r="35" spans="1:10" ht="24" x14ac:dyDescent="0.2">
      <c r="A35" s="5" t="s">
        <v>39</v>
      </c>
      <c r="B35" s="42"/>
      <c r="C35" s="43">
        <f>SUBTOTAL(9,C33:C34)</f>
        <v>0</v>
      </c>
      <c r="D35" s="43"/>
      <c r="E35" s="43">
        <f>SUBTOTAL(9,E33:E34)</f>
        <v>0</v>
      </c>
      <c r="F35" s="36"/>
      <c r="G35" s="43">
        <f>SUBTOTAL(9,G33:G34)</f>
        <v>0</v>
      </c>
      <c r="H35" s="37" t="s">
        <v>0</v>
      </c>
      <c r="I35" s="9"/>
      <c r="J35" s="31" t="str">
        <f t="shared" si="4"/>
        <v>i.O.</v>
      </c>
    </row>
    <row r="36" spans="1:10" x14ac:dyDescent="0.2">
      <c r="A36" s="38" t="s">
        <v>40</v>
      </c>
      <c r="B36" s="39"/>
      <c r="C36" s="40">
        <f>SUBTOTAL(9,C18:C35)</f>
        <v>0</v>
      </c>
      <c r="D36" s="40"/>
      <c r="E36" s="40">
        <f>SUBTOTAL(9,E18:E35)</f>
        <v>0</v>
      </c>
      <c r="F36" s="40"/>
      <c r="G36" s="40">
        <f>SUBTOTAL(9,G18:G35)</f>
        <v>0</v>
      </c>
      <c r="H36" s="102" t="s">
        <v>0</v>
      </c>
      <c r="I36" s="101"/>
      <c r="J36" s="31" t="str">
        <f>IF(C36-E36-G36=0,"i.o.","FEHLER")</f>
        <v>i.o.</v>
      </c>
    </row>
    <row r="37" spans="1:10" x14ac:dyDescent="0.2">
      <c r="A37" s="41"/>
      <c r="B37" s="42"/>
      <c r="C37" s="43"/>
      <c r="D37" s="43"/>
      <c r="E37" s="36"/>
      <c r="F37" s="36"/>
      <c r="G37" s="36"/>
      <c r="H37" s="36"/>
      <c r="I37" s="9"/>
    </row>
    <row r="38" spans="1:10" x14ac:dyDescent="0.2">
      <c r="A38" s="41" t="s">
        <v>41</v>
      </c>
      <c r="B38" s="42"/>
      <c r="C38" s="43">
        <f>C15+C36</f>
        <v>0</v>
      </c>
      <c r="D38" s="43"/>
      <c r="E38" s="43">
        <f>E15+E36</f>
        <v>0</v>
      </c>
      <c r="F38" s="43"/>
      <c r="G38" s="43">
        <f>G15+G36</f>
        <v>0</v>
      </c>
      <c r="H38" s="43">
        <f>(E38+G38-C38)*-1</f>
        <v>0</v>
      </c>
      <c r="I38" s="9"/>
      <c r="J38" s="31" t="str">
        <f>IF(C38-E38-G38-H38=0,"i.o.","FEHLER")</f>
        <v>i.o.</v>
      </c>
    </row>
    <row r="39" spans="1:10" x14ac:dyDescent="0.2">
      <c r="A39" s="46"/>
      <c r="B39" s="47"/>
      <c r="C39" s="2">
        <f>IF(C$38=0,0,C38/$C$38)</f>
        <v>0</v>
      </c>
      <c r="D39" s="2"/>
      <c r="E39" s="2">
        <f>IF(E$38=0,0,E38/$C$38)</f>
        <v>0</v>
      </c>
      <c r="F39" s="2"/>
      <c r="G39" s="2">
        <f>IF(G$38=0,0,G38/$C$38)</f>
        <v>0</v>
      </c>
      <c r="H39" s="2">
        <f>IF(H$38=0,0,H38/$C$38)</f>
        <v>0</v>
      </c>
      <c r="I39" s="9"/>
    </row>
    <row r="40" spans="1:10" x14ac:dyDescent="0.2">
      <c r="A40" s="48"/>
      <c r="B40" s="49"/>
      <c r="C40" s="50"/>
      <c r="D40" s="50"/>
      <c r="E40" s="51"/>
      <c r="F40" s="51"/>
      <c r="G40" s="51"/>
      <c r="H40" s="51"/>
      <c r="I40" s="52"/>
    </row>
    <row r="41" spans="1:10" ht="54" x14ac:dyDescent="0.2">
      <c r="A41" s="25" t="s">
        <v>42</v>
      </c>
      <c r="B41" s="53" t="s">
        <v>43</v>
      </c>
      <c r="C41" s="27" t="s">
        <v>2</v>
      </c>
      <c r="D41" s="53" t="s">
        <v>44</v>
      </c>
      <c r="E41" s="28" t="s">
        <v>3</v>
      </c>
      <c r="F41" s="53" t="s">
        <v>45</v>
      </c>
      <c r="G41" s="29" t="s">
        <v>46</v>
      </c>
      <c r="H41" s="29" t="s">
        <v>5</v>
      </c>
      <c r="I41" s="30" t="s">
        <v>6</v>
      </c>
    </row>
    <row r="42" spans="1:10" x14ac:dyDescent="0.2">
      <c r="A42" s="39" t="s">
        <v>47</v>
      </c>
      <c r="B42" s="39"/>
      <c r="C42" s="39"/>
      <c r="D42" s="39"/>
      <c r="E42" s="39"/>
      <c r="F42" s="39"/>
      <c r="G42" s="39"/>
      <c r="H42" s="39"/>
      <c r="I42" s="39"/>
    </row>
    <row r="43" spans="1:10" x14ac:dyDescent="0.2">
      <c r="A43" s="5" t="s">
        <v>48</v>
      </c>
      <c r="B43" s="47"/>
      <c r="C43" s="10">
        <v>0</v>
      </c>
      <c r="D43" s="1"/>
      <c r="E43" s="10">
        <v>0</v>
      </c>
      <c r="F43" s="36"/>
      <c r="G43" s="36">
        <f t="shared" ref="G43:G51" si="5">IF(I43="nicht zuscheidbar",0,C43-E43)</f>
        <v>0</v>
      </c>
      <c r="H43" s="37" t="s">
        <v>10</v>
      </c>
      <c r="I43" s="9"/>
      <c r="J43" s="31" t="str">
        <f>IF(C43-E43-G43=0,"i.o.","FEHLER")</f>
        <v>i.o.</v>
      </c>
    </row>
    <row r="44" spans="1:10" x14ac:dyDescent="0.2">
      <c r="A44" s="5" t="s">
        <v>49</v>
      </c>
      <c r="B44" s="47"/>
      <c r="C44" s="10">
        <v>0</v>
      </c>
      <c r="D44" s="1"/>
      <c r="E44" s="10">
        <v>0</v>
      </c>
      <c r="F44" s="36"/>
      <c r="G44" s="36">
        <f t="shared" si="5"/>
        <v>0</v>
      </c>
      <c r="H44" s="37" t="s">
        <v>10</v>
      </c>
      <c r="I44" s="9"/>
      <c r="J44" s="31" t="str">
        <f>IF(C44-E44-G44=0,"i.o.","FEHLER")</f>
        <v>i.o.</v>
      </c>
    </row>
    <row r="45" spans="1:10" x14ac:dyDescent="0.2">
      <c r="A45" s="5" t="s">
        <v>50</v>
      </c>
      <c r="B45" s="47"/>
      <c r="C45" s="10">
        <v>0</v>
      </c>
      <c r="D45" s="1"/>
      <c r="E45" s="10">
        <v>0</v>
      </c>
      <c r="F45" s="36"/>
      <c r="G45" s="36">
        <f t="shared" si="5"/>
        <v>0</v>
      </c>
      <c r="H45" s="37" t="s">
        <v>10</v>
      </c>
      <c r="I45" s="9"/>
      <c r="J45" s="31" t="str">
        <f>IF(C45-E45-G45=0,"i.o.","FEHLER")</f>
        <v>i.o.</v>
      </c>
    </row>
    <row r="46" spans="1:10" x14ac:dyDescent="0.2">
      <c r="A46" s="5" t="s">
        <v>51</v>
      </c>
      <c r="B46" s="47"/>
      <c r="C46" s="10">
        <v>0</v>
      </c>
      <c r="D46" s="1"/>
      <c r="E46" s="10">
        <v>0</v>
      </c>
      <c r="F46" s="36"/>
      <c r="G46" s="36">
        <f t="shared" si="5"/>
        <v>0</v>
      </c>
      <c r="H46" s="37" t="s">
        <v>10</v>
      </c>
      <c r="I46" s="9"/>
      <c r="J46" s="31" t="str">
        <f>IF(C46-E46-G46=0,"i.o.","FEHLER")</f>
        <v>i.o.</v>
      </c>
    </row>
    <row r="47" spans="1:10" x14ac:dyDescent="0.2">
      <c r="A47" s="5" t="s">
        <v>52</v>
      </c>
      <c r="B47" s="47"/>
      <c r="C47" s="10">
        <v>0</v>
      </c>
      <c r="D47" s="1"/>
      <c r="E47" s="10">
        <v>0</v>
      </c>
      <c r="F47" s="36"/>
      <c r="G47" s="36">
        <f t="shared" si="5"/>
        <v>0</v>
      </c>
      <c r="H47" s="37" t="s">
        <v>10</v>
      </c>
      <c r="I47" s="9"/>
      <c r="J47" s="31" t="str">
        <f>IF(C47-E47-G47=0,"i.o.","FEHLER")</f>
        <v>i.o.</v>
      </c>
    </row>
    <row r="48" spans="1:10" x14ac:dyDescent="0.2">
      <c r="A48" s="5" t="s">
        <v>53</v>
      </c>
      <c r="B48" s="47"/>
      <c r="C48" s="10">
        <v>0</v>
      </c>
      <c r="D48" s="1"/>
      <c r="E48" s="10">
        <v>0</v>
      </c>
      <c r="F48" s="36"/>
      <c r="G48" s="36">
        <v>0</v>
      </c>
      <c r="H48" s="37">
        <v>0</v>
      </c>
      <c r="I48" s="9"/>
      <c r="J48" s="31" t="str">
        <f>IF(C48-E48-G48-H48=0,"i.o.","FEHLER")</f>
        <v>i.o.</v>
      </c>
    </row>
    <row r="49" spans="1:10" x14ac:dyDescent="0.2">
      <c r="A49" s="5" t="s">
        <v>53</v>
      </c>
      <c r="B49" s="47"/>
      <c r="C49" s="10">
        <v>0</v>
      </c>
      <c r="D49" s="1"/>
      <c r="E49" s="10">
        <v>0</v>
      </c>
      <c r="F49" s="36"/>
      <c r="G49" s="36">
        <v>0</v>
      </c>
      <c r="H49" s="37">
        <v>0</v>
      </c>
      <c r="I49" s="9"/>
      <c r="J49" s="31" t="str">
        <f>IF(C49-E49-G49-H49=0,"i.o.","FEHLER")</f>
        <v>i.o.</v>
      </c>
    </row>
    <row r="50" spans="1:10" x14ac:dyDescent="0.2">
      <c r="A50" s="5" t="s">
        <v>53</v>
      </c>
      <c r="B50" s="47"/>
      <c r="C50" s="10">
        <v>0</v>
      </c>
      <c r="D50" s="1"/>
      <c r="E50" s="10">
        <v>0</v>
      </c>
      <c r="F50" s="36"/>
      <c r="G50" s="36">
        <f t="shared" ref="G50" si="6">IF(I50="nicht zuscheidbar",0,C50-E50)</f>
        <v>0</v>
      </c>
      <c r="H50" s="37" t="s">
        <v>10</v>
      </c>
      <c r="I50" s="9"/>
      <c r="J50" s="31" t="str">
        <f>IF(C50-E50-G50=0,"i.o.","FEHLER")</f>
        <v>i.o.</v>
      </c>
    </row>
    <row r="51" spans="1:10" x14ac:dyDescent="0.2">
      <c r="A51" s="5" t="s">
        <v>53</v>
      </c>
      <c r="B51" s="47"/>
      <c r="C51" s="10">
        <v>0</v>
      </c>
      <c r="D51" s="1"/>
      <c r="E51" s="10">
        <v>0</v>
      </c>
      <c r="F51" s="36"/>
      <c r="G51" s="36">
        <f t="shared" si="5"/>
        <v>0</v>
      </c>
      <c r="H51" s="37" t="s">
        <v>10</v>
      </c>
      <c r="I51" s="9"/>
      <c r="J51" s="31" t="str">
        <f>IF(C51-E51-G51=0,"i.o.","FEHLER")</f>
        <v>i.o.</v>
      </c>
    </row>
    <row r="52" spans="1:10" ht="24" x14ac:dyDescent="0.2">
      <c r="A52" s="39" t="s">
        <v>54</v>
      </c>
      <c r="B52" s="39"/>
      <c r="C52" s="39">
        <f>SUBTOTAL(9,C43:C51)</f>
        <v>0</v>
      </c>
      <c r="D52" s="39"/>
      <c r="E52" s="39">
        <f>SUBTOTAL(9,E43:E51)</f>
        <v>0</v>
      </c>
      <c r="F52" s="39"/>
      <c r="G52" s="39">
        <f>SUBTOTAL(9,G43:G51)</f>
        <v>0</v>
      </c>
      <c r="H52" s="39">
        <f>SUBTOTAL(9,H43:H51)</f>
        <v>0</v>
      </c>
      <c r="I52" s="39"/>
      <c r="J52" s="15" t="str">
        <f t="shared" ref="J52" si="7">IF(C52-E52-G52-H52=0,"i.O.","FEHLER")</f>
        <v>i.O.</v>
      </c>
    </row>
    <row r="53" spans="1:10" x14ac:dyDescent="0.2">
      <c r="A53" s="41"/>
      <c r="B53" s="42"/>
      <c r="C53" s="43"/>
      <c r="D53" s="43"/>
      <c r="E53" s="36"/>
      <c r="F53" s="36"/>
      <c r="G53" s="36"/>
      <c r="H53" s="36"/>
      <c r="I53" s="9"/>
    </row>
    <row r="54" spans="1:10" x14ac:dyDescent="0.2">
      <c r="A54" s="54" t="s">
        <v>55</v>
      </c>
      <c r="B54" s="55"/>
      <c r="C54" s="56"/>
      <c r="D54" s="57"/>
      <c r="E54" s="56"/>
      <c r="F54" s="57"/>
      <c r="G54" s="56"/>
      <c r="H54" s="56"/>
      <c r="I54" s="20"/>
    </row>
    <row r="55" spans="1:10" x14ac:dyDescent="0.2">
      <c r="A55" s="58" t="s">
        <v>56</v>
      </c>
      <c r="B55" s="17">
        <f>IF($C$62=0,0,C55/C$62)</f>
        <v>0</v>
      </c>
      <c r="C55" s="6">
        <v>0</v>
      </c>
      <c r="D55" s="17">
        <f>IF(E55=0,0,E55/E$62)</f>
        <v>0</v>
      </c>
      <c r="E55" s="6">
        <v>0</v>
      </c>
      <c r="F55" s="17">
        <f t="shared" ref="F55:F62" si="8">IF(G55=0,0,G55/G$62)</f>
        <v>0</v>
      </c>
      <c r="G55" s="36">
        <f>IF(I55="nicht zuscheidbar",0,C55-E55)</f>
        <v>0</v>
      </c>
      <c r="H55" s="37" t="s">
        <v>10</v>
      </c>
      <c r="I55" s="9" t="s">
        <v>57</v>
      </c>
      <c r="J55" s="31" t="str">
        <f t="shared" ref="J55:J76" si="9">IF(C55-E55-G55=0,"i.o.","FEHLER")</f>
        <v>i.o.</v>
      </c>
    </row>
    <row r="56" spans="1:10" x14ac:dyDescent="0.2">
      <c r="A56" s="58" t="s">
        <v>56</v>
      </c>
      <c r="B56" s="17">
        <f t="shared" ref="B56:B62" si="10">IF($C$62=0,0,C56/C$62)</f>
        <v>0</v>
      </c>
      <c r="C56" s="6">
        <v>0</v>
      </c>
      <c r="D56" s="17">
        <f t="shared" ref="D56:D62" si="11">IF(E56=0,0,E56/E$62)</f>
        <v>0</v>
      </c>
      <c r="E56" s="6">
        <v>0</v>
      </c>
      <c r="F56" s="17">
        <f t="shared" si="8"/>
        <v>0</v>
      </c>
      <c r="G56" s="36">
        <f>IF(I56="nicht zuscheidbar",0,C56-E56)</f>
        <v>0</v>
      </c>
      <c r="H56" s="37" t="s">
        <v>10</v>
      </c>
      <c r="I56" s="9" t="s">
        <v>58</v>
      </c>
      <c r="J56" s="31" t="str">
        <f t="shared" si="9"/>
        <v>i.o.</v>
      </c>
    </row>
    <row r="57" spans="1:10" x14ac:dyDescent="0.2">
      <c r="A57" s="59" t="s">
        <v>59</v>
      </c>
      <c r="B57" s="17">
        <f t="shared" si="10"/>
        <v>0</v>
      </c>
      <c r="C57" s="60">
        <v>0</v>
      </c>
      <c r="D57" s="17">
        <f t="shared" si="11"/>
        <v>0</v>
      </c>
      <c r="E57" s="60">
        <v>0</v>
      </c>
      <c r="F57" s="17">
        <f t="shared" si="8"/>
        <v>0</v>
      </c>
      <c r="G57" s="36">
        <f t="shared" ref="G57:G60" si="12">IF(I57="nicht zuscheidbar",0,C57-E57)</f>
        <v>0</v>
      </c>
      <c r="H57" s="37" t="s">
        <v>10</v>
      </c>
      <c r="I57" s="9"/>
      <c r="J57" s="31" t="str">
        <f t="shared" si="9"/>
        <v>i.o.</v>
      </c>
    </row>
    <row r="58" spans="1:10" x14ac:dyDescent="0.2">
      <c r="A58" s="59" t="s">
        <v>59</v>
      </c>
      <c r="B58" s="17">
        <f t="shared" si="10"/>
        <v>0</v>
      </c>
      <c r="C58" s="60">
        <v>0</v>
      </c>
      <c r="D58" s="17">
        <f t="shared" si="11"/>
        <v>0</v>
      </c>
      <c r="E58" s="60">
        <v>0</v>
      </c>
      <c r="F58" s="17">
        <f t="shared" si="8"/>
        <v>0</v>
      </c>
      <c r="G58" s="36">
        <f t="shared" si="12"/>
        <v>0</v>
      </c>
      <c r="H58" s="37" t="s">
        <v>10</v>
      </c>
      <c r="I58" s="9"/>
      <c r="J58" s="31" t="str">
        <f t="shared" si="9"/>
        <v>i.o.</v>
      </c>
    </row>
    <row r="59" spans="1:10" x14ac:dyDescent="0.2">
      <c r="A59" s="59" t="s">
        <v>59</v>
      </c>
      <c r="B59" s="17">
        <f t="shared" si="10"/>
        <v>0</v>
      </c>
      <c r="C59" s="60">
        <v>0</v>
      </c>
      <c r="D59" s="17">
        <f t="shared" si="11"/>
        <v>0</v>
      </c>
      <c r="E59" s="60">
        <v>0</v>
      </c>
      <c r="F59" s="17">
        <f t="shared" si="8"/>
        <v>0</v>
      </c>
      <c r="G59" s="36">
        <f t="shared" si="12"/>
        <v>0</v>
      </c>
      <c r="H59" s="37" t="s">
        <v>10</v>
      </c>
      <c r="I59" s="9"/>
      <c r="J59" s="31" t="str">
        <f t="shared" si="9"/>
        <v>i.o.</v>
      </c>
    </row>
    <row r="60" spans="1:10" x14ac:dyDescent="0.2">
      <c r="A60" s="59" t="s">
        <v>59</v>
      </c>
      <c r="B60" s="17">
        <f t="shared" si="10"/>
        <v>0</v>
      </c>
      <c r="C60" s="60">
        <v>0</v>
      </c>
      <c r="D60" s="17">
        <f t="shared" si="11"/>
        <v>0</v>
      </c>
      <c r="E60" s="60">
        <v>0</v>
      </c>
      <c r="F60" s="17">
        <f t="shared" si="8"/>
        <v>0</v>
      </c>
      <c r="G60" s="36">
        <f t="shared" si="12"/>
        <v>0</v>
      </c>
      <c r="H60" s="37" t="s">
        <v>10</v>
      </c>
      <c r="I60" s="9"/>
      <c r="J60" s="31" t="str">
        <f t="shared" si="9"/>
        <v>i.o.</v>
      </c>
    </row>
    <row r="61" spans="1:10" x14ac:dyDescent="0.2">
      <c r="A61" s="61" t="s">
        <v>60</v>
      </c>
      <c r="B61" s="16">
        <f>IF($C$62=0,0,C61/C$62)</f>
        <v>0</v>
      </c>
      <c r="C61" s="62">
        <f>SUBTOTAL(9,C57:C60)</f>
        <v>0</v>
      </c>
      <c r="D61" s="16">
        <f t="shared" si="11"/>
        <v>0</v>
      </c>
      <c r="E61" s="62">
        <f>SUBTOTAL(9,E57:E60)</f>
        <v>0</v>
      </c>
      <c r="F61" s="16">
        <f t="shared" si="8"/>
        <v>0</v>
      </c>
      <c r="G61" s="62">
        <f>SUBTOTAL(9,G57:G60)</f>
        <v>0</v>
      </c>
      <c r="H61" s="63" t="s">
        <v>61</v>
      </c>
      <c r="I61" s="64"/>
      <c r="J61" s="31" t="str">
        <f t="shared" si="9"/>
        <v>i.o.</v>
      </c>
    </row>
    <row r="62" spans="1:10" x14ac:dyDescent="0.2">
      <c r="A62" s="65" t="s">
        <v>62</v>
      </c>
      <c r="B62" s="16">
        <f t="shared" si="10"/>
        <v>0</v>
      </c>
      <c r="C62" s="66">
        <f>SUBTOTAL(9,C55:C61)</f>
        <v>0</v>
      </c>
      <c r="D62" s="16">
        <f t="shared" si="11"/>
        <v>0</v>
      </c>
      <c r="E62" s="66">
        <f>SUBTOTAL(9,E55:E61)</f>
        <v>0</v>
      </c>
      <c r="F62" s="16">
        <f t="shared" si="8"/>
        <v>0</v>
      </c>
      <c r="G62" s="66">
        <f>SUBTOTAL(9,G55:G61)</f>
        <v>0</v>
      </c>
      <c r="H62" s="63" t="s">
        <v>61</v>
      </c>
      <c r="I62" s="64"/>
      <c r="J62" s="31" t="str">
        <f t="shared" si="9"/>
        <v>i.o.</v>
      </c>
    </row>
    <row r="63" spans="1:10" x14ac:dyDescent="0.2">
      <c r="A63" s="58" t="s">
        <v>63</v>
      </c>
      <c r="B63" s="17">
        <f t="shared" ref="B63:B70" si="13">IF(C$70=0,0,C63/C$70)</f>
        <v>0</v>
      </c>
      <c r="C63" s="6">
        <v>0</v>
      </c>
      <c r="D63" s="17">
        <f t="shared" ref="D63:D70" si="14">IF(E63=0,0,E63/E$70)</f>
        <v>0</v>
      </c>
      <c r="E63" s="6">
        <v>0</v>
      </c>
      <c r="F63" s="17">
        <f t="shared" ref="F63:F70" si="15">IF(G63=0,0,G63/G$70)</f>
        <v>0</v>
      </c>
      <c r="G63" s="36">
        <f t="shared" ref="G63:G68" si="16">IF(I63="nicht zuscheidbar",0,C63-E63)</f>
        <v>0</v>
      </c>
      <c r="H63" s="37" t="s">
        <v>10</v>
      </c>
      <c r="I63" s="9" t="s">
        <v>64</v>
      </c>
      <c r="J63" s="31" t="str">
        <f t="shared" si="9"/>
        <v>i.o.</v>
      </c>
    </row>
    <row r="64" spans="1:10" x14ac:dyDescent="0.2">
      <c r="A64" s="59" t="s">
        <v>65</v>
      </c>
      <c r="B64" s="17">
        <f t="shared" si="13"/>
        <v>0</v>
      </c>
      <c r="C64" s="6">
        <v>0</v>
      </c>
      <c r="D64" s="17">
        <f t="shared" si="14"/>
        <v>0</v>
      </c>
      <c r="E64" s="6">
        <v>0</v>
      </c>
      <c r="F64" s="17">
        <f t="shared" si="15"/>
        <v>0</v>
      </c>
      <c r="G64" s="36">
        <f t="shared" si="16"/>
        <v>0</v>
      </c>
      <c r="H64" s="37" t="s">
        <v>10</v>
      </c>
      <c r="I64" s="9" t="s">
        <v>64</v>
      </c>
      <c r="J64" s="31" t="str">
        <f t="shared" si="9"/>
        <v>i.o.</v>
      </c>
    </row>
    <row r="65" spans="1:10" x14ac:dyDescent="0.2">
      <c r="A65" s="59" t="s">
        <v>65</v>
      </c>
      <c r="B65" s="17">
        <f t="shared" si="13"/>
        <v>0</v>
      </c>
      <c r="C65" s="67">
        <v>0</v>
      </c>
      <c r="D65" s="17">
        <f t="shared" si="14"/>
        <v>0</v>
      </c>
      <c r="E65" s="6">
        <v>0</v>
      </c>
      <c r="F65" s="17">
        <f t="shared" si="15"/>
        <v>0</v>
      </c>
      <c r="G65" s="36">
        <f t="shared" si="16"/>
        <v>0</v>
      </c>
      <c r="H65" s="37" t="s">
        <v>10</v>
      </c>
      <c r="I65" s="9" t="s">
        <v>64</v>
      </c>
      <c r="J65" s="31" t="str">
        <f t="shared" si="9"/>
        <v>i.o.</v>
      </c>
    </row>
    <row r="66" spans="1:10" x14ac:dyDescent="0.2">
      <c r="A66" s="59" t="s">
        <v>65</v>
      </c>
      <c r="B66" s="17">
        <f t="shared" si="13"/>
        <v>0</v>
      </c>
      <c r="C66" s="67">
        <v>0</v>
      </c>
      <c r="D66" s="17">
        <f t="shared" si="14"/>
        <v>0</v>
      </c>
      <c r="E66" s="6">
        <v>0</v>
      </c>
      <c r="F66" s="17">
        <f t="shared" si="15"/>
        <v>0</v>
      </c>
      <c r="G66" s="36">
        <f t="shared" si="16"/>
        <v>0</v>
      </c>
      <c r="H66" s="37" t="s">
        <v>10</v>
      </c>
      <c r="I66" s="9" t="s">
        <v>64</v>
      </c>
      <c r="J66" s="31" t="str">
        <f t="shared" si="9"/>
        <v>i.o.</v>
      </c>
    </row>
    <row r="67" spans="1:10" x14ac:dyDescent="0.2">
      <c r="A67" s="59" t="s">
        <v>65</v>
      </c>
      <c r="B67" s="17">
        <f t="shared" si="13"/>
        <v>0</v>
      </c>
      <c r="C67" s="67">
        <v>0</v>
      </c>
      <c r="D67" s="17">
        <f t="shared" si="14"/>
        <v>0</v>
      </c>
      <c r="E67" s="6">
        <v>0</v>
      </c>
      <c r="F67" s="17">
        <f t="shared" si="15"/>
        <v>0</v>
      </c>
      <c r="G67" s="36">
        <f t="shared" si="16"/>
        <v>0</v>
      </c>
      <c r="H67" s="37" t="s">
        <v>10</v>
      </c>
      <c r="I67" s="9" t="s">
        <v>64</v>
      </c>
      <c r="J67" s="31" t="str">
        <f t="shared" si="9"/>
        <v>i.o.</v>
      </c>
    </row>
    <row r="68" spans="1:10" x14ac:dyDescent="0.2">
      <c r="A68" s="59" t="s">
        <v>65</v>
      </c>
      <c r="B68" s="17">
        <f t="shared" si="13"/>
        <v>0</v>
      </c>
      <c r="C68" s="68">
        <v>0</v>
      </c>
      <c r="D68" s="17">
        <f t="shared" si="14"/>
        <v>0</v>
      </c>
      <c r="E68" s="6">
        <v>0</v>
      </c>
      <c r="F68" s="17">
        <f t="shared" si="15"/>
        <v>0</v>
      </c>
      <c r="G68" s="36">
        <f t="shared" si="16"/>
        <v>0</v>
      </c>
      <c r="H68" s="37" t="s">
        <v>10</v>
      </c>
      <c r="I68" s="9" t="s">
        <v>64</v>
      </c>
      <c r="J68" s="31" t="str">
        <f t="shared" si="9"/>
        <v>i.o.</v>
      </c>
    </row>
    <row r="69" spans="1:10" x14ac:dyDescent="0.2">
      <c r="A69" s="69" t="s">
        <v>66</v>
      </c>
      <c r="B69" s="16">
        <f t="shared" si="13"/>
        <v>0</v>
      </c>
      <c r="C69" s="62">
        <f>SUBTOTAL(9,C64:C68)</f>
        <v>0</v>
      </c>
      <c r="D69" s="16">
        <f t="shared" si="14"/>
        <v>0</v>
      </c>
      <c r="E69" s="62">
        <f>SUBTOTAL(9,E64:E68)</f>
        <v>0</v>
      </c>
      <c r="F69" s="16">
        <f t="shared" si="15"/>
        <v>0</v>
      </c>
      <c r="G69" s="62">
        <f>SUBTOTAL(9,G64:G68)</f>
        <v>0</v>
      </c>
      <c r="H69" s="63" t="s">
        <v>61</v>
      </c>
      <c r="I69" s="64"/>
      <c r="J69" s="31" t="str">
        <f t="shared" si="9"/>
        <v>i.o.</v>
      </c>
    </row>
    <row r="70" spans="1:10" x14ac:dyDescent="0.2">
      <c r="A70" s="70" t="s">
        <v>67</v>
      </c>
      <c r="B70" s="16">
        <f t="shared" si="13"/>
        <v>0</v>
      </c>
      <c r="C70" s="66">
        <f>SUBTOTAL(9,C63:C69)</f>
        <v>0</v>
      </c>
      <c r="D70" s="16">
        <f t="shared" si="14"/>
        <v>0</v>
      </c>
      <c r="E70" s="66">
        <f>SUBTOTAL(9,E63:E69)</f>
        <v>0</v>
      </c>
      <c r="F70" s="16">
        <f t="shared" si="15"/>
        <v>0</v>
      </c>
      <c r="G70" s="66">
        <f>SUBTOTAL(9,G63:G69)</f>
        <v>0</v>
      </c>
      <c r="H70" s="63" t="s">
        <v>61</v>
      </c>
      <c r="I70" s="64"/>
      <c r="J70" s="31" t="str">
        <f t="shared" si="9"/>
        <v>i.o.</v>
      </c>
    </row>
    <row r="71" spans="1:10" x14ac:dyDescent="0.2">
      <c r="A71" s="71" t="s">
        <v>68</v>
      </c>
      <c r="B71" s="72"/>
      <c r="C71" s="73">
        <f>SUBTOTAL(9,C55:C70)</f>
        <v>0</v>
      </c>
      <c r="D71" s="73"/>
      <c r="E71" s="73">
        <f>SUBTOTAL(9,E55:E70)</f>
        <v>0</v>
      </c>
      <c r="F71" s="73"/>
      <c r="G71" s="73">
        <f>SUBTOTAL(9,G55:G70)</f>
        <v>0</v>
      </c>
      <c r="H71" s="37" t="s">
        <v>10</v>
      </c>
      <c r="I71" s="11"/>
      <c r="J71" s="31" t="str">
        <f t="shared" si="9"/>
        <v>i.o.</v>
      </c>
    </row>
    <row r="72" spans="1:10" x14ac:dyDescent="0.2">
      <c r="A72" s="5" t="s">
        <v>69</v>
      </c>
      <c r="B72" s="47"/>
      <c r="C72" s="6">
        <v>0</v>
      </c>
      <c r="D72" s="36"/>
      <c r="E72" s="6">
        <v>0</v>
      </c>
      <c r="F72" s="36"/>
      <c r="G72" s="36">
        <f>IF(I72="nicht zuscheidbar",0,C72-E72)</f>
        <v>0</v>
      </c>
      <c r="H72" s="37" t="s">
        <v>10</v>
      </c>
      <c r="I72" s="9"/>
      <c r="J72" s="31" t="str">
        <f t="shared" si="9"/>
        <v>i.o.</v>
      </c>
    </row>
    <row r="73" spans="1:10" x14ac:dyDescent="0.2">
      <c r="A73" s="99" t="s">
        <v>70</v>
      </c>
      <c r="B73" s="74"/>
      <c r="C73" s="75">
        <v>0</v>
      </c>
      <c r="D73" s="76"/>
      <c r="E73" s="75">
        <v>0</v>
      </c>
      <c r="F73" s="76"/>
      <c r="G73" s="36">
        <f>IF(I73="nicht zuscheidbar",0,C73-E73)</f>
        <v>0</v>
      </c>
      <c r="H73" s="77" t="s">
        <v>10</v>
      </c>
      <c r="I73" s="78"/>
      <c r="J73" s="31" t="str">
        <f t="shared" si="9"/>
        <v>i.o.</v>
      </c>
    </row>
    <row r="74" spans="1:10" x14ac:dyDescent="0.2">
      <c r="A74" s="5" t="s">
        <v>71</v>
      </c>
      <c r="B74" s="47"/>
      <c r="C74" s="6">
        <v>0</v>
      </c>
      <c r="D74" s="36"/>
      <c r="E74" s="6">
        <v>0</v>
      </c>
      <c r="F74" s="36"/>
      <c r="G74" s="36">
        <f>IF(I74="nicht zuscheidbar",0,C74-E74)</f>
        <v>0</v>
      </c>
      <c r="H74" s="37" t="s">
        <v>10</v>
      </c>
      <c r="I74" s="9"/>
      <c r="J74" s="31" t="str">
        <f t="shared" si="9"/>
        <v>i.o.</v>
      </c>
    </row>
    <row r="75" spans="1:10" x14ac:dyDescent="0.2">
      <c r="A75" s="5" t="s">
        <v>72</v>
      </c>
      <c r="B75" s="47"/>
      <c r="C75" s="6">
        <v>0</v>
      </c>
      <c r="D75" s="36"/>
      <c r="E75" s="6">
        <v>0</v>
      </c>
      <c r="F75" s="36"/>
      <c r="G75" s="36">
        <f>IF(I75="nicht zuscheidbar",0,C75-E75)</f>
        <v>0</v>
      </c>
      <c r="H75" s="37" t="s">
        <v>10</v>
      </c>
      <c r="I75" s="9"/>
      <c r="J75" s="31" t="str">
        <f t="shared" si="9"/>
        <v>i.o.</v>
      </c>
    </row>
    <row r="76" spans="1:10" x14ac:dyDescent="0.2">
      <c r="A76" s="5" t="s">
        <v>72</v>
      </c>
      <c r="B76" s="47"/>
      <c r="C76" s="6">
        <v>0</v>
      </c>
      <c r="D76" s="36"/>
      <c r="E76" s="6">
        <v>0</v>
      </c>
      <c r="F76" s="36"/>
      <c r="G76" s="36">
        <f>IF(I76="nicht zuscheidbar",0,C76-E76)</f>
        <v>0</v>
      </c>
      <c r="H76" s="37" t="s">
        <v>10</v>
      </c>
      <c r="I76" s="9"/>
      <c r="J76" s="31" t="str">
        <f t="shared" si="9"/>
        <v>i.o.</v>
      </c>
    </row>
    <row r="77" spans="1:10" x14ac:dyDescent="0.2">
      <c r="A77" s="5" t="s">
        <v>72</v>
      </c>
      <c r="B77" s="47"/>
      <c r="C77" s="6">
        <v>0</v>
      </c>
      <c r="D77" s="36"/>
      <c r="E77" s="6">
        <v>0</v>
      </c>
      <c r="F77" s="36"/>
      <c r="G77" s="36">
        <v>0</v>
      </c>
      <c r="H77" s="37">
        <v>0</v>
      </c>
      <c r="I77" s="9"/>
      <c r="J77" s="31" t="str">
        <f>IF(C77-E77-G77-H77=0,"i.o.","FEHLER")</f>
        <v>i.o.</v>
      </c>
    </row>
    <row r="78" spans="1:10" x14ac:dyDescent="0.2">
      <c r="A78" s="5" t="s">
        <v>72</v>
      </c>
      <c r="B78" s="47"/>
      <c r="C78" s="6">
        <v>0</v>
      </c>
      <c r="D78" s="36"/>
      <c r="E78" s="6">
        <v>0</v>
      </c>
      <c r="F78" s="36"/>
      <c r="G78" s="36">
        <v>0</v>
      </c>
      <c r="H78" s="37">
        <v>0</v>
      </c>
      <c r="I78" s="9"/>
      <c r="J78" s="31" t="str">
        <f>IF(C78-E78-G78-H78=0,"i.o.","FEHLER")</f>
        <v>i.o.</v>
      </c>
    </row>
    <row r="79" spans="1:10" x14ac:dyDescent="0.2">
      <c r="A79" s="5" t="s">
        <v>72</v>
      </c>
      <c r="B79" s="47"/>
      <c r="C79" s="6">
        <v>0</v>
      </c>
      <c r="D79" s="36"/>
      <c r="E79" s="6">
        <v>0</v>
      </c>
      <c r="F79" s="36"/>
      <c r="G79" s="36">
        <v>0</v>
      </c>
      <c r="H79" s="37">
        <v>0</v>
      </c>
      <c r="I79" s="9"/>
      <c r="J79" s="31" t="str">
        <f>IF(C79-E79-G79-H79=0,"i.o.","FEHLER")</f>
        <v>i.o.</v>
      </c>
    </row>
    <row r="80" spans="1:10" ht="24" x14ac:dyDescent="0.2">
      <c r="A80" s="41" t="s">
        <v>73</v>
      </c>
      <c r="B80" s="42"/>
      <c r="C80" s="43">
        <f>SUBTOTAL(9,C55:C79)</f>
        <v>0</v>
      </c>
      <c r="D80" s="43"/>
      <c r="E80" s="43">
        <f>SUBTOTAL(9,E55:E79)</f>
        <v>0</v>
      </c>
      <c r="F80" s="43"/>
      <c r="G80" s="43">
        <f>SUBTOTAL(9,G55:G79)</f>
        <v>0</v>
      </c>
      <c r="H80" s="43">
        <f>SUBTOTAL(9,H55:H79)</f>
        <v>0</v>
      </c>
      <c r="I80" s="9"/>
      <c r="J80" s="31" t="str">
        <f>IF(C80-E80-G80-H80=0,"i.o.","FEHLER")</f>
        <v>i.o.</v>
      </c>
    </row>
    <row r="81" spans="1:17" x14ac:dyDescent="0.2">
      <c r="A81" s="41"/>
      <c r="B81" s="42"/>
      <c r="C81" s="43"/>
      <c r="D81" s="43"/>
      <c r="E81" s="36"/>
      <c r="F81" s="36"/>
      <c r="G81" s="36"/>
      <c r="H81" s="36"/>
      <c r="I81" s="9"/>
      <c r="J81" s="31" t="str">
        <f>IF(C81-E81-G81=0,"i.o.","FEHLER")</f>
        <v>i.o.</v>
      </c>
    </row>
    <row r="82" spans="1:17" x14ac:dyDescent="0.2">
      <c r="A82" s="38" t="s">
        <v>74</v>
      </c>
      <c r="B82" s="39"/>
      <c r="C82" s="40">
        <f>SUBTOTAL(9,C43:C80)</f>
        <v>0</v>
      </c>
      <c r="D82" s="40"/>
      <c r="E82" s="40">
        <f>SUBTOTAL(9,E43:E80)</f>
        <v>0</v>
      </c>
      <c r="F82" s="40"/>
      <c r="G82" s="40">
        <f>SUBTOTAL(9,G43:G80)</f>
        <v>0</v>
      </c>
      <c r="H82" s="40">
        <f>SUBTOTAL(9,H43:H80)</f>
        <v>0</v>
      </c>
      <c r="I82" s="19"/>
      <c r="J82" s="31" t="str">
        <f>IF(C82-E82-G82-H82=0,"i.o.","FEHLER")</f>
        <v>i.o.</v>
      </c>
    </row>
    <row r="83" spans="1:17" x14ac:dyDescent="0.2">
      <c r="A83" s="41"/>
      <c r="B83" s="42"/>
      <c r="C83" s="43"/>
      <c r="D83" s="43"/>
      <c r="E83" s="36"/>
      <c r="F83" s="36"/>
      <c r="G83" s="36"/>
      <c r="H83" s="36"/>
      <c r="I83" s="9"/>
    </row>
    <row r="84" spans="1:17" x14ac:dyDescent="0.2">
      <c r="A84" s="38" t="s">
        <v>75</v>
      </c>
      <c r="B84" s="39"/>
      <c r="C84" s="40"/>
      <c r="D84" s="40"/>
      <c r="E84" s="44"/>
      <c r="F84" s="44"/>
      <c r="G84" s="44"/>
      <c r="H84" s="44"/>
      <c r="I84" s="19"/>
    </row>
    <row r="85" spans="1:17" ht="24" x14ac:dyDescent="0.2">
      <c r="A85" s="7" t="s">
        <v>76</v>
      </c>
      <c r="B85" s="47"/>
      <c r="C85" s="8">
        <v>0</v>
      </c>
      <c r="D85" s="79"/>
      <c r="E85" s="24">
        <v>0</v>
      </c>
      <c r="F85" s="80"/>
      <c r="G85" s="43">
        <v>0</v>
      </c>
      <c r="H85" s="43">
        <v>0</v>
      </c>
      <c r="I85" s="9" t="s">
        <v>77</v>
      </c>
      <c r="J85" s="31" t="str">
        <f t="shared" ref="J85:J93" si="17">IF(C85-E85-G85-H85=0,"i.o.","FEHLER")</f>
        <v>i.o.</v>
      </c>
    </row>
    <row r="86" spans="1:17" x14ac:dyDescent="0.2">
      <c r="A86" s="5"/>
      <c r="B86" s="47"/>
      <c r="C86" s="6">
        <v>0</v>
      </c>
      <c r="D86" s="36"/>
      <c r="E86" s="6"/>
      <c r="F86" s="36"/>
      <c r="G86" s="36"/>
      <c r="H86" s="36"/>
      <c r="I86" s="9"/>
      <c r="J86" s="31" t="str">
        <f t="shared" si="17"/>
        <v>i.o.</v>
      </c>
    </row>
    <row r="87" spans="1:17" x14ac:dyDescent="0.2">
      <c r="A87" s="5" t="s">
        <v>78</v>
      </c>
      <c r="B87" s="47"/>
      <c r="C87" s="6">
        <v>0</v>
      </c>
      <c r="D87" s="36"/>
      <c r="E87" s="6">
        <v>0</v>
      </c>
      <c r="F87" s="36"/>
      <c r="G87" s="36">
        <v>0</v>
      </c>
      <c r="H87" s="36">
        <f t="shared" ref="H87:H93" si="18">(E87+G87-C87)*-1</f>
        <v>0</v>
      </c>
      <c r="I87" s="9"/>
      <c r="J87" s="31" t="str">
        <f t="shared" si="17"/>
        <v>i.o.</v>
      </c>
    </row>
    <row r="88" spans="1:17" x14ac:dyDescent="0.2">
      <c r="A88" s="5" t="s">
        <v>79</v>
      </c>
      <c r="B88" s="47"/>
      <c r="C88" s="6">
        <v>0</v>
      </c>
      <c r="D88" s="36"/>
      <c r="E88" s="6">
        <v>0</v>
      </c>
      <c r="F88" s="36"/>
      <c r="G88" s="36">
        <v>0</v>
      </c>
      <c r="H88" s="36">
        <f t="shared" si="18"/>
        <v>0</v>
      </c>
      <c r="I88" s="9"/>
      <c r="J88" s="31" t="str">
        <f t="shared" si="17"/>
        <v>i.o.</v>
      </c>
    </row>
    <row r="89" spans="1:17" x14ac:dyDescent="0.2">
      <c r="A89" s="5" t="s">
        <v>80</v>
      </c>
      <c r="B89" s="47"/>
      <c r="C89" s="6">
        <v>0</v>
      </c>
      <c r="D89" s="36"/>
      <c r="E89" s="6">
        <v>0</v>
      </c>
      <c r="F89" s="36"/>
      <c r="G89" s="36">
        <v>0</v>
      </c>
      <c r="H89" s="36">
        <f t="shared" si="18"/>
        <v>0</v>
      </c>
      <c r="I89" s="9"/>
      <c r="J89" s="31" t="str">
        <f t="shared" si="17"/>
        <v>i.o.</v>
      </c>
    </row>
    <row r="90" spans="1:17" x14ac:dyDescent="0.2">
      <c r="A90" s="5" t="s">
        <v>80</v>
      </c>
      <c r="B90" s="47"/>
      <c r="C90" s="6">
        <v>0</v>
      </c>
      <c r="D90" s="36"/>
      <c r="E90" s="6">
        <v>0</v>
      </c>
      <c r="F90" s="36"/>
      <c r="G90" s="36">
        <v>0</v>
      </c>
      <c r="H90" s="36">
        <f t="shared" si="18"/>
        <v>0</v>
      </c>
      <c r="I90" s="9"/>
      <c r="J90" s="31" t="str">
        <f t="shared" si="17"/>
        <v>i.o.</v>
      </c>
    </row>
    <row r="91" spans="1:17" x14ac:dyDescent="0.2">
      <c r="A91" s="5" t="s">
        <v>80</v>
      </c>
      <c r="B91" s="47"/>
      <c r="C91" s="6">
        <v>0</v>
      </c>
      <c r="D91" s="36"/>
      <c r="E91" s="6">
        <v>0</v>
      </c>
      <c r="F91" s="36"/>
      <c r="G91" s="36">
        <v>0</v>
      </c>
      <c r="H91" s="36">
        <f t="shared" si="18"/>
        <v>0</v>
      </c>
      <c r="I91" s="9"/>
      <c r="J91" s="31" t="str">
        <f t="shared" si="17"/>
        <v>i.o.</v>
      </c>
    </row>
    <row r="92" spans="1:17" x14ac:dyDescent="0.2">
      <c r="A92" s="5" t="s">
        <v>80</v>
      </c>
      <c r="B92" s="47"/>
      <c r="C92" s="6">
        <v>0</v>
      </c>
      <c r="D92" s="36"/>
      <c r="E92" s="6">
        <v>0</v>
      </c>
      <c r="F92" s="36"/>
      <c r="G92" s="36">
        <v>0</v>
      </c>
      <c r="H92" s="36">
        <f t="shared" si="18"/>
        <v>0</v>
      </c>
      <c r="I92" s="9"/>
      <c r="J92" s="31" t="str">
        <f t="shared" si="17"/>
        <v>i.o.</v>
      </c>
    </row>
    <row r="93" spans="1:17" x14ac:dyDescent="0.2">
      <c r="A93" s="5" t="s">
        <v>80</v>
      </c>
      <c r="B93" s="47"/>
      <c r="C93" s="6">
        <v>0</v>
      </c>
      <c r="D93" s="36"/>
      <c r="E93" s="6">
        <v>0</v>
      </c>
      <c r="F93" s="36"/>
      <c r="G93" s="36">
        <v>0</v>
      </c>
      <c r="H93" s="36">
        <f t="shared" si="18"/>
        <v>0</v>
      </c>
      <c r="I93" s="9"/>
      <c r="J93" s="31" t="str">
        <f t="shared" si="17"/>
        <v>i.o.</v>
      </c>
    </row>
    <row r="94" spans="1:17" x14ac:dyDescent="0.2">
      <c r="A94" s="5" t="s">
        <v>81</v>
      </c>
      <c r="B94" s="47"/>
      <c r="C94" s="6">
        <v>0</v>
      </c>
      <c r="D94" s="36"/>
      <c r="E94" s="6">
        <v>0</v>
      </c>
      <c r="F94" s="36"/>
      <c r="G94" s="37" t="s">
        <v>10</v>
      </c>
      <c r="H94" s="37" t="s">
        <v>10</v>
      </c>
      <c r="I94" s="9"/>
      <c r="J94" s="31" t="str">
        <f>IF(C94-E94=0,"i.o.","FEHLER")</f>
        <v>i.o.</v>
      </c>
    </row>
    <row r="95" spans="1:17" x14ac:dyDescent="0.2">
      <c r="A95" s="5" t="s">
        <v>82</v>
      </c>
      <c r="B95" s="47"/>
      <c r="C95" s="6">
        <v>0</v>
      </c>
      <c r="D95" s="36"/>
      <c r="E95" s="37" t="s">
        <v>10</v>
      </c>
      <c r="F95" s="36"/>
      <c r="G95" s="36">
        <f>C95</f>
        <v>0</v>
      </c>
      <c r="H95" s="37" t="s">
        <v>10</v>
      </c>
      <c r="I95" s="9"/>
      <c r="J95" s="31" t="str">
        <f>IF(C95-G95=0,"i.o.","FEHLER")</f>
        <v>i.o.</v>
      </c>
    </row>
    <row r="96" spans="1:17" x14ac:dyDescent="0.2">
      <c r="A96" s="41" t="s">
        <v>83</v>
      </c>
      <c r="B96" s="47"/>
      <c r="C96" s="81">
        <f>SUBTOTAL(9,C87:C95)</f>
        <v>0</v>
      </c>
      <c r="D96" s="81"/>
      <c r="E96" s="23">
        <f>SUBTOTAL(9,E87:E95)</f>
        <v>0</v>
      </c>
      <c r="F96" s="81"/>
      <c r="G96" s="81">
        <f>SUBTOTAL(9,G87:G95)</f>
        <v>0</v>
      </c>
      <c r="H96" s="81">
        <f>(SUBTOTAL(9,H87:H95))</f>
        <v>0</v>
      </c>
      <c r="I96" s="9"/>
      <c r="J96" s="31" t="str">
        <f>IF(C96-E96-G96-H96=0,"i.o.","FEHLER")</f>
        <v>i.o.</v>
      </c>
      <c r="K96" s="100"/>
      <c r="L96" s="100"/>
      <c r="M96" s="100"/>
      <c r="N96" s="100"/>
      <c r="O96" s="100"/>
      <c r="P96" s="100"/>
      <c r="Q96" s="100"/>
    </row>
    <row r="97" spans="1:12" x14ac:dyDescent="0.2">
      <c r="A97" s="5" t="s">
        <v>84</v>
      </c>
      <c r="B97" s="47"/>
      <c r="C97" s="6">
        <v>0</v>
      </c>
      <c r="D97" s="36"/>
      <c r="E97" s="6">
        <v>0</v>
      </c>
      <c r="F97" s="36"/>
      <c r="G97" s="36">
        <f>IF(I97="nicht zuscheidbar",0,C97-E97)</f>
        <v>0</v>
      </c>
      <c r="H97" s="37" t="s">
        <v>10</v>
      </c>
      <c r="I97" s="9"/>
      <c r="J97" s="31" t="str">
        <f>IF(C97-E97-G97=0,"i.o.","FEHLER")</f>
        <v>i.o.</v>
      </c>
    </row>
    <row r="98" spans="1:12" x14ac:dyDescent="0.2">
      <c r="A98" s="5" t="s">
        <v>85</v>
      </c>
      <c r="B98" s="47"/>
      <c r="C98" s="6">
        <v>0</v>
      </c>
      <c r="D98" s="36"/>
      <c r="E98" s="6">
        <v>0</v>
      </c>
      <c r="F98" s="36"/>
      <c r="G98" s="36">
        <f>IF(I98="nicht zuscheidbar",0,C98-E98)</f>
        <v>0</v>
      </c>
      <c r="H98" s="37" t="s">
        <v>10</v>
      </c>
      <c r="I98" s="9"/>
      <c r="J98" s="31" t="str">
        <f>IF(C98-E98-G98=0,"i.o.","FEHLER")</f>
        <v>i.o.</v>
      </c>
    </row>
    <row r="99" spans="1:12" x14ac:dyDescent="0.2">
      <c r="A99" s="41"/>
      <c r="B99" s="42"/>
      <c r="C99" s="43"/>
      <c r="D99" s="43"/>
      <c r="E99" s="36"/>
      <c r="F99" s="36"/>
      <c r="G99" s="36"/>
      <c r="H99" s="36"/>
      <c r="I99" s="9"/>
    </row>
    <row r="100" spans="1:12" x14ac:dyDescent="0.2">
      <c r="A100" s="82" t="s">
        <v>86</v>
      </c>
      <c r="B100" s="83"/>
      <c r="C100" s="84">
        <f>SUBTOTAL(9,C85:C98)</f>
        <v>0</v>
      </c>
      <c r="D100" s="84"/>
      <c r="E100" s="84">
        <f>SUBTOTAL(9,E85:E98)</f>
        <v>0</v>
      </c>
      <c r="F100" s="84"/>
      <c r="G100" s="84">
        <f>SUBTOTAL(9,G85:G98)</f>
        <v>0</v>
      </c>
      <c r="H100" s="84">
        <f>(E100+G100-C100)*-1</f>
        <v>0</v>
      </c>
      <c r="I100" s="14"/>
      <c r="J100" s="31" t="str">
        <f>IF(C100-E100-G100-H100=0,"i.o.","FEHLER")</f>
        <v>i.o.</v>
      </c>
    </row>
    <row r="101" spans="1:12" x14ac:dyDescent="0.2">
      <c r="A101" s="41"/>
      <c r="B101" s="42"/>
      <c r="C101" s="2">
        <f>IF(C$100=0,0,C100/$C100)</f>
        <v>0</v>
      </c>
      <c r="D101" s="2"/>
      <c r="E101" s="2">
        <f>IF(E$100=0,0,E100/$C100)</f>
        <v>0</v>
      </c>
      <c r="F101" s="2"/>
      <c r="G101" s="2">
        <f>IF(G$100=0,0,G100/$C100)</f>
        <v>0</v>
      </c>
      <c r="H101" s="2">
        <f>IF(H$100=0,0,H100/$C100)</f>
        <v>0</v>
      </c>
      <c r="I101" s="9"/>
    </row>
    <row r="102" spans="1:12" x14ac:dyDescent="0.2">
      <c r="A102" s="41" t="s">
        <v>87</v>
      </c>
      <c r="B102" s="42"/>
      <c r="C102" s="43">
        <f>SUBTOTAL(9,C43:C100)</f>
        <v>0</v>
      </c>
      <c r="D102" s="43"/>
      <c r="E102" s="43">
        <f>SUBTOTAL(9,E43:E100)</f>
        <v>0</v>
      </c>
      <c r="F102" s="43"/>
      <c r="G102" s="43">
        <f>SUBTOTAL(9,G43:G100)</f>
        <v>0</v>
      </c>
      <c r="H102" s="43">
        <f>(E102+G102-C102)*-1</f>
        <v>0</v>
      </c>
      <c r="I102" s="9"/>
      <c r="J102" s="31" t="str">
        <f>IF(C102-E102-G102-H102=0,"i.o.","FEHLER")</f>
        <v>i.o.</v>
      </c>
    </row>
    <row r="103" spans="1:12" ht="72" x14ac:dyDescent="0.2">
      <c r="A103" s="41" t="s">
        <v>88</v>
      </c>
      <c r="B103" s="85"/>
      <c r="C103" s="3">
        <v>0</v>
      </c>
      <c r="D103" s="3"/>
      <c r="E103" s="21">
        <v>0</v>
      </c>
      <c r="F103" s="22"/>
      <c r="G103" s="21">
        <v>0</v>
      </c>
      <c r="H103" s="21">
        <v>0</v>
      </c>
      <c r="I103" s="103" t="s">
        <v>90</v>
      </c>
      <c r="J103" s="31" t="str">
        <f>IF(C103-E103-G103-H103=0,"i.o.","FEHLER")</f>
        <v>i.o.</v>
      </c>
      <c r="L103"/>
    </row>
    <row r="104" spans="1:12" x14ac:dyDescent="0.2">
      <c r="A104" s="46"/>
      <c r="B104" s="85"/>
      <c r="C104" s="86"/>
      <c r="D104" s="86"/>
      <c r="E104" s="86"/>
      <c r="F104" s="86"/>
      <c r="G104" s="86"/>
      <c r="H104" s="86"/>
      <c r="I104" s="12"/>
    </row>
    <row r="105" spans="1:12" x14ac:dyDescent="0.2">
      <c r="A105" s="87"/>
      <c r="B105" s="88"/>
      <c r="C105" s="89"/>
      <c r="D105" s="90"/>
      <c r="E105" s="89"/>
      <c r="F105" s="90"/>
      <c r="G105" s="89"/>
      <c r="H105" s="89"/>
      <c r="I105" s="13"/>
    </row>
    <row r="106" spans="1:12" x14ac:dyDescent="0.2">
      <c r="C106" s="4">
        <f>IF(C$102=0,0,C102/$C$102)</f>
        <v>0</v>
      </c>
      <c r="E106" s="4">
        <f>IF(E$102=0,0,E102/$C$102)</f>
        <v>0</v>
      </c>
      <c r="G106" s="4">
        <f>IF(G$102=0,0,G102/$C$102)</f>
        <v>0</v>
      </c>
      <c r="H106" s="4">
        <f>IF(H$102=0,0,H102/$C$102)</f>
        <v>0</v>
      </c>
    </row>
    <row r="107" spans="1:12" x14ac:dyDescent="0.2">
      <c r="A107" s="93" t="s">
        <v>89</v>
      </c>
      <c r="B107" s="94"/>
      <c r="C107" s="95">
        <f>C102-C38+C103</f>
        <v>0</v>
      </c>
      <c r="D107" s="96"/>
      <c r="E107" s="95">
        <f>E102-E38+E103</f>
        <v>0</v>
      </c>
      <c r="F107" s="96"/>
      <c r="G107" s="95">
        <f>G102-G38+G103</f>
        <v>0</v>
      </c>
      <c r="H107" s="95">
        <f>H102-H38+H103</f>
        <v>0</v>
      </c>
      <c r="I107" s="94"/>
      <c r="J107" s="97" t="str">
        <f>IF(C107-E107-G107-H107=0,"i.o.","FEHLER")</f>
        <v>i.o.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text="beilage_schreiben_BAV_bilanztrennung "/>
    <f:field ref="objsubject" par="" text=""/>
    <f:field ref="objcreatedby" par="" text="Lehmann, Sandra (BAV - les)"/>
    <f:field ref="objcreatedat" par="" text="12.12.2014 09:25:36"/>
    <f:field ref="objchangedby" par="" text="Lehmann, Sandra (BAV - les)"/>
    <f:field ref="objmodifiedat" par="" text="18.12.2014 08:19:18"/>
    <f:field ref="doc_FSCFOLIO_1_1001_FieldDocumentNumber" par="" text=""/>
    <f:field ref="doc_FSCFOLIO_1_1001_FieldSubject" par="" text=""/>
    <f:field ref="FSCFOLIO_1_1001_FieldCurrentUser" par="" text="Markus Frei"/>
    <f:field ref="CCAPRECONFIG_15_1001_Objektname" par="" text="beilage_schreiben_BAV_bilanztrennung "/>
    <f:field ref="CHPRECONFIG_1_1001_Objektname" par="" text="beilage_schreiben_BAV_bilanztrennung "/>
  </f:record>
  <f:record inx="1" ref="">
    <f:field ref="CCAPRECONFIG_15_1001_Anrede" par="" text=""/>
    <f:field ref="CCAPRECONFIG_15_1001_Anrede_Briefkopf" par="" text=""/>
    <f:field ref="CCAPRECONFIG_15_1001_Geschlecht_Anrede" par="" text=""/>
    <f:field ref="CCAPRECONFIG_15_1001_Titel" par="" text=""/>
    <f:field ref="CCAPRECONFIG_15_1001_Nachgestellter_Titel" par="" text=""/>
    <f:field ref="CCAPRECONFIG_15_1001_Vorname" par="" text=""/>
    <f:field ref="CCAPRECONFIG_15_1001_Nachname" par="" text=""/>
    <f:field ref="CCAPRECONFIG_15_1001_zH" par="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Versandart" par="" text="B-Post"/>
    <f:field ref="CHPRECONFIG_1_1001_Anrede" par="" text=""/>
    <f:field ref="CHPRECONFIG_1_1001_Titel" par="" text=""/>
    <f:field ref="CHPRECONFIG_1_1001_Vorname" par="" text=""/>
    <f:field ref="CHPRECONFIG_1_1001_Nachname" par="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BAVCFG_15_1700_Adresse1" par="" text=""/>
    <f:field ref="BAVCFG_15_1700_Firma" par="" text=""/>
    <f:field ref="BAVCFG_15_1700_ZustellungAm" par="" text=""/>
    <f:field ref="BAVCFG_15_1700_ForeignNumber" par="" text=""/>
    <f:field ref="BAVCFG_15_1700_AnredePartner" par="" text=""/>
    <f:field ref="BAVCFG_15_1700_Anrede_Adresse" par="" text=""/>
    <f:field ref="BAVCFG_15_1700_Zusatzzeile1" par="" text=""/>
    <f:field ref="BAVCFG_15_1700_Zusatzzeile2" par="" text=""/>
    <f:field ref="BAVCFG_15_1700_Strasse2" par="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en"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HPRECONFIG_1_1001_Anrede" text="Anrede"/>
    <f:field ref="CCAPRECONFIG_15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BAVCFG_15_1700_ForeignNumber" text="Fremdaktenzeichen"/>
    <f:field ref="CCAPRECONFIG_15_1001_Geschlecht" text="Geschlecht"/>
    <f:field ref="CCAPRECONFIG_15_1001_Geschlecht_Anrede" text="Geschlecht_Anrede"/>
    <f:field ref="CCAPRECONFIG_15_1001_Hausnummer" text="Hausnummer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Stiege" text="Stiege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HPRECONFIG_1_1001_Titel" text="Titel"/>
    <f:field ref="CCAPRECONFIG_15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Modulo bilancio separato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Pierre-Yves Rognon</dc:creator>
  <cp:lastModifiedBy>Jansen Theresa BAV</cp:lastModifiedBy>
  <cp:lastPrinted>2014-12-17T07:37:21Z</cp:lastPrinted>
  <dcterms:created xsi:type="dcterms:W3CDTF">2014-11-26T08:57:24Z</dcterms:created>
  <dcterms:modified xsi:type="dcterms:W3CDTF">2025-01-17T08:04:49Z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Abteilung Finanzierung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les</vt:lpwstr>
  </property>
  <property fmtid="{D5CDD505-2E9C-101B-9397-08002B2CF9AE}" pid="5" name="FSC#BAVTEMPL@102.1950:DocumentID">
    <vt:lpwstr/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sandra.lehmann@bav.admin.ch</vt:lpwstr>
  </property>
  <property fmtid="{D5CDD505-2E9C-101B-9397-08002B2CF9AE}" pid="16" name="FSC#BAVTEMPL@102.1950:FileRespFax">
    <vt:lpwstr>+41 58 462 59 87</vt:lpwstr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>Sandra Lehmann</vt:lpwstr>
  </property>
  <property fmtid="{D5CDD505-2E9C-101B-9397-08002B2CF9AE}" pid="19" name="FSC#BAVTEMPL@102.1950:FileRespOrg">
    <vt:lpwstr>Personenverkehr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Personenverkehr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>+41 58 462 05 50</vt:lpwstr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Lehmann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BAV-314.11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>Sandra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Finanzierung</vt:lpwstr>
  </property>
  <property fmtid="{D5CDD505-2E9C-101B-9397-08002B2CF9AE}" pid="40" name="FSC#UVEKCFG@15.1700:DefaultGroupFileResponsible">
    <vt:lpwstr>Finanzierung</vt:lpwstr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>COO.1.1001.1.137854</vt:lpwstr>
  </property>
  <property fmtid="{D5CDD505-2E9C-101B-9397-08002B2CF9AE}" pid="44" name="FSC#UVEKCFG@15.1700:FileResponsible">
    <vt:lpwstr>Sandra Lehmann</vt:lpwstr>
  </property>
  <property fmtid="{D5CDD505-2E9C-101B-9397-08002B2CF9AE}" pid="45" name="FSC#UVEKCFG@15.1700:FileResponsibleTel">
    <vt:lpwstr>+41 58 462 05 50</vt:lpwstr>
  </property>
  <property fmtid="{D5CDD505-2E9C-101B-9397-08002B2CF9AE}" pid="46" name="FSC#UVEKCFG@15.1700:FileResponsibleEmail">
    <vt:lpwstr>sandra.lehmann@bav.admin.ch</vt:lpwstr>
  </property>
  <property fmtid="{D5CDD505-2E9C-101B-9397-08002B2CF9AE}" pid="47" name="FSC#UVEKCFG@15.1700:FileResponsibleFax">
    <vt:lpwstr>+41 58 462 59 87</vt:lpwstr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>les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fre</vt:lpwstr>
  </property>
  <property fmtid="{D5CDD505-2E9C-101B-9397-08002B2CF9AE}" pid="55" name="FSC#UVEKCFG@15.1700:CategoryReference">
    <vt:lpwstr>BAV-314.11</vt:lpwstr>
  </property>
  <property fmtid="{D5CDD505-2E9C-101B-9397-08002B2CF9AE}" pid="56" name="FSC#UVEKCFG@15.1700:cooAddress">
    <vt:lpwstr>COO.2125.100.2.7197671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d_Beilage Bilanztrennung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Abteilung Finanzierung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COOELAK@1.1001:Subject">
    <vt:lpwstr/>
  </property>
  <property fmtid="{D5CDD505-2E9C-101B-9397-08002B2CF9AE}" pid="74" name="FSC#COOELAK@1.1001:FileReference">
    <vt:lpwstr>BAV-314.11-00002</vt:lpwstr>
  </property>
  <property fmtid="{D5CDD505-2E9C-101B-9397-08002B2CF9AE}" pid="75" name="FSC#COOELAK@1.1001:FileRefYear">
    <vt:lpwstr>2014</vt:lpwstr>
  </property>
  <property fmtid="{D5CDD505-2E9C-101B-9397-08002B2CF9AE}" pid="76" name="FSC#COOELAK@1.1001:FileRefOrdinal">
    <vt:lpwstr>2</vt:lpwstr>
  </property>
  <property fmtid="{D5CDD505-2E9C-101B-9397-08002B2CF9AE}" pid="77" name="FSC#COOELAK@1.1001:FileRefOU">
    <vt:lpwstr>reg_FI</vt:lpwstr>
  </property>
  <property fmtid="{D5CDD505-2E9C-101B-9397-08002B2CF9AE}" pid="78" name="FSC#COOELAK@1.1001:Organization">
    <vt:lpwstr/>
  </property>
  <property fmtid="{D5CDD505-2E9C-101B-9397-08002B2CF9AE}" pid="79" name="FSC#COOELAK@1.1001:Owner">
    <vt:lpwstr>Lehmann Sandra</vt:lpwstr>
  </property>
  <property fmtid="{D5CDD505-2E9C-101B-9397-08002B2CF9AE}" pid="80" name="FSC#COOELAK@1.1001:OwnerExtension">
    <vt:lpwstr>+41 58 462 05 50</vt:lpwstr>
  </property>
  <property fmtid="{D5CDD505-2E9C-101B-9397-08002B2CF9AE}" pid="81" name="FSC#COOELAK@1.1001:OwnerFaxExtension">
    <vt:lpwstr>+41 58 462 59 87</vt:lpwstr>
  </property>
  <property fmtid="{D5CDD505-2E9C-101B-9397-08002B2CF9AE}" pid="82" name="FSC#COOELAK@1.1001:DispatchedBy">
    <vt:lpwstr/>
  </property>
  <property fmtid="{D5CDD505-2E9C-101B-9397-08002B2CF9AE}" pid="83" name="FSC#COOELAK@1.1001:DispatchedAt">
    <vt:lpwstr/>
  </property>
  <property fmtid="{D5CDD505-2E9C-101B-9397-08002B2CF9AE}" pid="84" name="FSC#COOELAK@1.1001:ApprovedBy">
    <vt:lpwstr>Lehmann Sandra</vt:lpwstr>
  </property>
  <property fmtid="{D5CDD505-2E9C-101B-9397-08002B2CF9AE}" pid="85" name="FSC#COOELAK@1.1001:ApprovedAt">
    <vt:lpwstr>17.12.2014</vt:lpwstr>
  </property>
  <property fmtid="{D5CDD505-2E9C-101B-9397-08002B2CF9AE}" pid="86" name="FSC#COOELAK@1.1001:Department">
    <vt:lpwstr>Registratur Finanzierung (BAV)</vt:lpwstr>
  </property>
  <property fmtid="{D5CDD505-2E9C-101B-9397-08002B2CF9AE}" pid="87" name="FSC#COOELAK@1.1001:CreatedAt">
    <vt:lpwstr>12.12.2014</vt:lpwstr>
  </property>
  <property fmtid="{D5CDD505-2E9C-101B-9397-08002B2CF9AE}" pid="88" name="FSC#COOELAK@1.1001:OU">
    <vt:lpwstr>Personenverkehr (BAV)</vt:lpwstr>
  </property>
  <property fmtid="{D5CDD505-2E9C-101B-9397-08002B2CF9AE}" pid="89" name="FSC#COOELAK@1.1001:Priority">
    <vt:lpwstr> ()</vt:lpwstr>
  </property>
  <property fmtid="{D5CDD505-2E9C-101B-9397-08002B2CF9AE}" pid="90" name="FSC#COOELAK@1.1001:ObjBarCode">
    <vt:lpwstr>*COO.2125.100.2.7197671*</vt:lpwstr>
  </property>
  <property fmtid="{D5CDD505-2E9C-101B-9397-08002B2CF9AE}" pid="91" name="FSC#COOELAK@1.1001:RefBarCode">
    <vt:lpwstr>*COO.2125.100.2.7197661*</vt:lpwstr>
  </property>
  <property fmtid="{D5CDD505-2E9C-101B-9397-08002B2CF9AE}" pid="92" name="FSC#COOELAK@1.1001:FileRefBarCode">
    <vt:lpwstr>*BAV-314.11-00002*</vt:lpwstr>
  </property>
  <property fmtid="{D5CDD505-2E9C-101B-9397-08002B2CF9AE}" pid="93" name="FSC#COOELAK@1.1001:ExternalRef">
    <vt:lpwstr/>
  </property>
  <property fmtid="{D5CDD505-2E9C-101B-9397-08002B2CF9AE}" pid="94" name="FSC#COOELAK@1.1001:IncomingNumber">
    <vt:lpwstr/>
  </property>
  <property fmtid="{D5CDD505-2E9C-101B-9397-08002B2CF9AE}" pid="95" name="FSC#COOELAK@1.1001:IncomingSubject">
    <vt:lpwstr/>
  </property>
  <property fmtid="{D5CDD505-2E9C-101B-9397-08002B2CF9AE}" pid="96" name="FSC#COOELAK@1.1001:ProcessResponsible">
    <vt:lpwstr>Frei Markus</vt:lpwstr>
  </property>
  <property fmtid="{D5CDD505-2E9C-101B-9397-08002B2CF9AE}" pid="97" name="FSC#COOELAK@1.1001:ProcessResponsiblePhone">
    <vt:lpwstr>+41 58 462 57 96</vt:lpwstr>
  </property>
  <property fmtid="{D5CDD505-2E9C-101B-9397-08002B2CF9AE}" pid="98" name="FSC#COOELAK@1.1001:ProcessResponsibleMail">
    <vt:lpwstr>markus.frei@bav.admin.ch</vt:lpwstr>
  </property>
  <property fmtid="{D5CDD505-2E9C-101B-9397-08002B2CF9AE}" pid="99" name="FSC#COOELAK@1.1001:ProcessResponsibleFax">
    <vt:lpwstr>+41 58 462 59 87</vt:lpwstr>
  </property>
  <property fmtid="{D5CDD505-2E9C-101B-9397-08002B2CF9AE}" pid="100" name="FSC#COOELAK@1.1001:ApproverFirstName">
    <vt:lpwstr>Sandra</vt:lpwstr>
  </property>
  <property fmtid="{D5CDD505-2E9C-101B-9397-08002B2CF9AE}" pid="101" name="FSC#COOELAK@1.1001:ApproverSurName">
    <vt:lpwstr>Lehmann</vt:lpwstr>
  </property>
  <property fmtid="{D5CDD505-2E9C-101B-9397-08002B2CF9AE}" pid="102" name="FSC#COOELAK@1.1001:ApproverTitle">
    <vt:lpwstr/>
  </property>
  <property fmtid="{D5CDD505-2E9C-101B-9397-08002B2CF9AE}" pid="103" name="FSC#COOELAK@1.1001:ExternalDate">
    <vt:lpwstr/>
  </property>
  <property fmtid="{D5CDD505-2E9C-101B-9397-08002B2CF9AE}" pid="104" name="FSC#COOELAK@1.1001:SettlementApprovedAt">
    <vt:lpwstr/>
  </property>
  <property fmtid="{D5CDD505-2E9C-101B-9397-08002B2CF9AE}" pid="105" name="FSC#COOELAK@1.1001:BaseNumber">
    <vt:lpwstr>BAV-314.11</vt:lpwstr>
  </property>
  <property fmtid="{D5CDD505-2E9C-101B-9397-08002B2CF9AE}" pid="106" name="FSC#COOELAK@1.1001:CurrentUserRolePos">
    <vt:lpwstr>Sachbearbeiter/-in</vt:lpwstr>
  </property>
  <property fmtid="{D5CDD505-2E9C-101B-9397-08002B2CF9AE}" pid="107" name="FSC#COOELAK@1.1001:CurrentUserEmail">
    <vt:lpwstr>markus.frei@bav.admin.ch</vt:lpwstr>
  </property>
  <property fmtid="{D5CDD505-2E9C-101B-9397-08002B2CF9AE}" pid="108" name="FSC#ELAKGOV@1.1001:PersonalSubjGender">
    <vt:lpwstr/>
  </property>
  <property fmtid="{D5CDD505-2E9C-101B-9397-08002B2CF9AE}" pid="109" name="FSC#ELAKGOV@1.1001:PersonalSubjFirstName">
    <vt:lpwstr/>
  </property>
  <property fmtid="{D5CDD505-2E9C-101B-9397-08002B2CF9AE}" pid="110" name="FSC#ELAKGOV@1.1001:PersonalSubjSurName">
    <vt:lpwstr/>
  </property>
  <property fmtid="{D5CDD505-2E9C-101B-9397-08002B2CF9AE}" pid="111" name="FSC#ELAKGOV@1.1001:PersonalSubjSalutation">
    <vt:lpwstr/>
  </property>
  <property fmtid="{D5CDD505-2E9C-101B-9397-08002B2CF9AE}" pid="112" name="FSC#ELAKGOV@1.1001:PersonalSubjAddress">
    <vt:lpwstr/>
  </property>
  <property fmtid="{D5CDD505-2E9C-101B-9397-08002B2CF9AE}" pid="113" name="FSC#ATSTATECFG@1.1001:Office">
    <vt:lpwstr/>
  </property>
  <property fmtid="{D5CDD505-2E9C-101B-9397-08002B2CF9AE}" pid="114" name="FSC#ATSTATECFG@1.1001:Agent">
    <vt:lpwstr>Sandra Lehmann</vt:lpwstr>
  </property>
  <property fmtid="{D5CDD505-2E9C-101B-9397-08002B2CF9AE}" pid="115" name="FSC#ATSTATECFG@1.1001:AgentPhone">
    <vt:lpwstr>+41 58 462 05 50</vt:lpwstr>
  </property>
  <property fmtid="{D5CDD505-2E9C-101B-9397-08002B2CF9AE}" pid="116" name="FSC#ATSTATECFG@1.1001:DepartmentFax">
    <vt:lpwstr/>
  </property>
  <property fmtid="{D5CDD505-2E9C-101B-9397-08002B2CF9AE}" pid="117" name="FSC#ATSTATECFG@1.1001:DepartmentEmail">
    <vt:lpwstr/>
  </property>
  <property fmtid="{D5CDD505-2E9C-101B-9397-08002B2CF9AE}" pid="118" name="FSC#ATSTATECFG@1.1001:SubfileDate">
    <vt:lpwstr/>
  </property>
  <property fmtid="{D5CDD505-2E9C-101B-9397-08002B2CF9AE}" pid="119" name="FSC#ATSTATECFG@1.1001:SubfileSubject">
    <vt:lpwstr/>
  </property>
  <property fmtid="{D5CDD505-2E9C-101B-9397-08002B2CF9AE}" pid="120" name="FSC#ATSTATECFG@1.1001:DepartmentZipCode">
    <vt:lpwstr/>
  </property>
  <property fmtid="{D5CDD505-2E9C-101B-9397-08002B2CF9AE}" pid="121" name="FSC#ATSTATECFG@1.1001:DepartmentCountry">
    <vt:lpwstr/>
  </property>
  <property fmtid="{D5CDD505-2E9C-101B-9397-08002B2CF9AE}" pid="122" name="FSC#ATSTATECFG@1.1001:DepartmentCity">
    <vt:lpwstr/>
  </property>
  <property fmtid="{D5CDD505-2E9C-101B-9397-08002B2CF9AE}" pid="123" name="FSC#ATSTATECFG@1.1001:DepartmentStreet">
    <vt:lpwstr/>
  </property>
  <property fmtid="{D5CDD505-2E9C-101B-9397-08002B2CF9AE}" pid="124" name="FSC#ATSTATECFG@1.1001:DepartmentDVR">
    <vt:lpwstr/>
  </property>
  <property fmtid="{D5CDD505-2E9C-101B-9397-08002B2CF9AE}" pid="125" name="FSC#ATSTATECFG@1.1001:DepartmentUID">
    <vt:lpwstr/>
  </property>
  <property fmtid="{D5CDD505-2E9C-101B-9397-08002B2CF9AE}" pid="126" name="FSC#ATSTATECFG@1.1001:SubfileReference">
    <vt:lpwstr>BAV-314.11-00002/00001/00001/00005</vt:lpwstr>
  </property>
  <property fmtid="{D5CDD505-2E9C-101B-9397-08002B2CF9AE}" pid="127" name="FSC#ATSTATECFG@1.1001:Clause">
    <vt:lpwstr/>
  </property>
  <property fmtid="{D5CDD505-2E9C-101B-9397-08002B2CF9AE}" pid="128" name="FSC#ATSTATECFG@1.1001:ApprovedSignature">
    <vt:lpwstr>Sandra Lehmann</vt:lpwstr>
  </property>
  <property fmtid="{D5CDD505-2E9C-101B-9397-08002B2CF9AE}" pid="129" name="FSC#ATSTATECFG@1.1001:BankAccount">
    <vt:lpwstr/>
  </property>
  <property fmtid="{D5CDD505-2E9C-101B-9397-08002B2CF9AE}" pid="130" name="FSC#ATSTATECFG@1.1001:BankAccountOwner">
    <vt:lpwstr/>
  </property>
  <property fmtid="{D5CDD505-2E9C-101B-9397-08002B2CF9AE}" pid="131" name="FSC#ATSTATECFG@1.1001:BankInstitute">
    <vt:lpwstr/>
  </property>
  <property fmtid="{D5CDD505-2E9C-101B-9397-08002B2CF9AE}" pid="132" name="FSC#ATSTATECFG@1.1001:BankAccountID">
    <vt:lpwstr/>
  </property>
  <property fmtid="{D5CDD505-2E9C-101B-9397-08002B2CF9AE}" pid="133" name="FSC#ATSTATECFG@1.1001:BankAccountIBAN">
    <vt:lpwstr/>
  </property>
  <property fmtid="{D5CDD505-2E9C-101B-9397-08002B2CF9AE}" pid="134" name="FSC#ATSTATECFG@1.1001:BankAccountBIC">
    <vt:lpwstr/>
  </property>
  <property fmtid="{D5CDD505-2E9C-101B-9397-08002B2CF9AE}" pid="135" name="FSC#ATSTATECFG@1.1001:BankName">
    <vt:lpwstr/>
  </property>
  <property fmtid="{D5CDD505-2E9C-101B-9397-08002B2CF9AE}" pid="136" name="FSC#CCAPRECONFIG@15.1001:AddrAnrede">
    <vt:lpwstr/>
  </property>
  <property fmtid="{D5CDD505-2E9C-101B-9397-08002B2CF9AE}" pid="137" name="FSC#CCAPRECONFIG@15.1001:AddrTitel">
    <vt:lpwstr/>
  </property>
  <property fmtid="{D5CDD505-2E9C-101B-9397-08002B2CF9AE}" pid="138" name="FSC#CCAPRECONFIG@15.1001:AddrNachgestellter_Titel">
    <vt:lpwstr/>
  </property>
  <property fmtid="{D5CDD505-2E9C-101B-9397-08002B2CF9AE}" pid="139" name="FSC#CCAPRECONFIG@15.1001:AddrVorname">
    <vt:lpwstr/>
  </property>
  <property fmtid="{D5CDD505-2E9C-101B-9397-08002B2CF9AE}" pid="140" name="FSC#CCAPRECONFIG@15.1001:AddrNachname">
    <vt:lpwstr/>
  </property>
  <property fmtid="{D5CDD505-2E9C-101B-9397-08002B2CF9AE}" pid="141" name="FSC#CCAPRECONFIG@15.1001:AddrzH">
    <vt:lpwstr/>
  </property>
  <property fmtid="{D5CDD505-2E9C-101B-9397-08002B2CF9AE}" pid="142" name="FSC#CCAPRECONFIG@15.1001:AddrGeschlecht">
    <vt:lpwstr/>
  </property>
  <property fmtid="{D5CDD505-2E9C-101B-9397-08002B2CF9AE}" pid="143" name="FSC#CCAPRECONFIG@15.1001:AddrStrasse">
    <vt:lpwstr/>
  </property>
  <property fmtid="{D5CDD505-2E9C-101B-9397-08002B2CF9AE}" pid="144" name="FSC#CCAPRECONFIG@15.1001:AddrHausnummer">
    <vt:lpwstr/>
  </property>
  <property fmtid="{D5CDD505-2E9C-101B-9397-08002B2CF9AE}" pid="145" name="FSC#CCAPRECONFIG@15.1001:AddrStiege">
    <vt:lpwstr/>
  </property>
  <property fmtid="{D5CDD505-2E9C-101B-9397-08002B2CF9AE}" pid="146" name="FSC#CCAPRECONFIG@15.1001:AddrTuer">
    <vt:lpwstr/>
  </property>
  <property fmtid="{D5CDD505-2E9C-101B-9397-08002B2CF9AE}" pid="147" name="FSC#CCAPRECONFIG@15.1001:AddrPostfach">
    <vt:lpwstr/>
  </property>
  <property fmtid="{D5CDD505-2E9C-101B-9397-08002B2CF9AE}" pid="148" name="FSC#CCAPRECONFIG@15.1001:AddrPostleitzahl">
    <vt:lpwstr/>
  </property>
  <property fmtid="{D5CDD505-2E9C-101B-9397-08002B2CF9AE}" pid="149" name="FSC#CCAPRECONFIG@15.1001:AddrOrt">
    <vt:lpwstr/>
  </property>
  <property fmtid="{D5CDD505-2E9C-101B-9397-08002B2CF9AE}" pid="150" name="FSC#CCAPRECONFIG@15.1001:AddrLand">
    <vt:lpwstr/>
  </property>
  <property fmtid="{D5CDD505-2E9C-101B-9397-08002B2CF9AE}" pid="151" name="FSC#CCAPRECONFIG@15.1001:AddrEmail">
    <vt:lpwstr/>
  </property>
  <property fmtid="{D5CDD505-2E9C-101B-9397-08002B2CF9AE}" pid="152" name="FSC#CCAPRECONFIG@15.1001:AddrAdresse">
    <vt:lpwstr/>
  </property>
  <property fmtid="{D5CDD505-2E9C-101B-9397-08002B2CF9AE}" pid="153" name="FSC#CCAPRECONFIG@15.1001:AddrFax">
    <vt:lpwstr/>
  </property>
  <property fmtid="{D5CDD505-2E9C-101B-9397-08002B2CF9AE}" pid="154" name="FSC#CCAPRECONFIG@15.1001:AddrOrganisationsname">
    <vt:lpwstr/>
  </property>
  <property fmtid="{D5CDD505-2E9C-101B-9397-08002B2CF9AE}" pid="155" name="FSC#CCAPRECONFIG@15.1001:AddrOrganisationskurzname">
    <vt:lpwstr/>
  </property>
  <property fmtid="{D5CDD505-2E9C-101B-9397-08002B2CF9AE}" pid="156" name="FSC#CCAPRECONFIG@15.1001:AddrAbschriftsbemerkung">
    <vt:lpwstr/>
  </property>
  <property fmtid="{D5CDD505-2E9C-101B-9397-08002B2CF9AE}" pid="157" name="FSC#CCAPRECONFIG@15.1001:AddrName_Zeile_2">
    <vt:lpwstr/>
  </property>
  <property fmtid="{D5CDD505-2E9C-101B-9397-08002B2CF9AE}" pid="158" name="FSC#CCAPRECONFIG@15.1001:AddrName_Zeile_3">
    <vt:lpwstr/>
  </property>
  <property fmtid="{D5CDD505-2E9C-101B-9397-08002B2CF9AE}" pid="159" name="FSC#CCAPRECONFIG@15.1001:AddrPostalischeAdresse">
    <vt:lpwstr/>
  </property>
  <property fmtid="{D5CDD505-2E9C-101B-9397-08002B2CF9AE}" pid="160" name="FSC#COOSYSTEM@1.1:Container">
    <vt:lpwstr>COO.2125.100.2.7197671</vt:lpwstr>
  </property>
  <property fmtid="{D5CDD505-2E9C-101B-9397-08002B2CF9AE}" pid="161" name="FSC#FSCFOLIO@1.1001:docpropproject">
    <vt:lpwstr/>
  </property>
</Properties>
</file>