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77426611\"/>
    </mc:Choice>
  </mc:AlternateContent>
  <xr:revisionPtr revIDLastSave="0" documentId="13_ncr:1_{5F3A33BF-9E27-44B1-9843-1FEF68453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nnzahlen Finanzplanung" sheetId="2" r:id="rId1"/>
    <sheet name="planification financière" sheetId="1" r:id="rId2"/>
    <sheet name="pianificazione finanziaria" sheetId="3" r:id="rId3"/>
  </sheets>
  <definedNames>
    <definedName name="_xlnm.Print_Titles" localSheetId="0">'Kennzahlen Finanzplanung'!$A:$C,'Kennzahlen Finanzplanung'!$1:$7</definedName>
    <definedName name="_xlnm.Print_Titles" localSheetId="2">'pianificazione finanziaria'!$A:$C,'pianificazione finanziaria'!$1:$7</definedName>
    <definedName name="_xlnm.Print_Titles" localSheetId="1">'planification financière'!$A:$C,'planification financière'!$1:$7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3" l="1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4" i="3" s="1"/>
  <c r="D27" i="3"/>
  <c r="D26" i="3"/>
  <c r="D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I17" i="3"/>
  <c r="I16" i="3"/>
  <c r="C8" i="3"/>
  <c r="I21" i="1" l="1"/>
  <c r="H21" i="1"/>
  <c r="G21" i="1"/>
  <c r="I16" i="1"/>
  <c r="C8" i="1"/>
  <c r="I16" i="2" l="1"/>
  <c r="C8" i="2"/>
  <c r="D25" i="2"/>
  <c r="H21" i="2"/>
  <c r="E19" i="1"/>
  <c r="F21" i="1"/>
  <c r="E21" i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G21" i="2"/>
  <c r="F21" i="2"/>
  <c r="E21" i="2"/>
  <c r="AB19" i="2"/>
  <c r="AB21" i="2" s="1"/>
  <c r="AA19" i="2"/>
  <c r="AA21" i="2" s="1"/>
  <c r="Z19" i="2"/>
  <c r="Z21" i="2" s="1"/>
  <c r="Y19" i="2"/>
  <c r="Y21" i="2" s="1"/>
  <c r="X19" i="2"/>
  <c r="X21" i="2" s="1"/>
  <c r="W19" i="2"/>
  <c r="W21" i="2" s="1"/>
  <c r="V19" i="2"/>
  <c r="V21" i="2" s="1"/>
  <c r="U19" i="2"/>
  <c r="U21" i="2" s="1"/>
  <c r="T19" i="2"/>
  <c r="T21" i="2" s="1"/>
  <c r="S19" i="2"/>
  <c r="S21" i="2" s="1"/>
  <c r="R19" i="2"/>
  <c r="R21" i="2" s="1"/>
  <c r="Q19" i="2"/>
  <c r="Q21" i="2" s="1"/>
  <c r="P19" i="2"/>
  <c r="P21" i="2" s="1"/>
  <c r="O19" i="2"/>
  <c r="O21" i="2" s="1"/>
  <c r="N19" i="2"/>
  <c r="N21" i="2" s="1"/>
  <c r="M19" i="2"/>
  <c r="M21" i="2" s="1"/>
  <c r="L19" i="2"/>
  <c r="L21" i="2" s="1"/>
  <c r="K19" i="2"/>
  <c r="K21" i="2" s="1"/>
  <c r="J19" i="2"/>
  <c r="J21" i="2" s="1"/>
  <c r="I19" i="2"/>
  <c r="I21" i="2" s="1"/>
  <c r="H19" i="2"/>
  <c r="G19" i="2"/>
  <c r="F19" i="2"/>
  <c r="E19" i="2"/>
  <c r="I17" i="2"/>
  <c r="D24" i="2" l="1"/>
  <c r="D25" i="1"/>
  <c r="E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I17" i="1"/>
  <c r="D24" i="1" l="1"/>
  <c r="AB19" i="1"/>
  <c r="AB21" i="1" s="1"/>
  <c r="AA19" i="1"/>
  <c r="AA21" i="1" s="1"/>
  <c r="Z19" i="1"/>
  <c r="Z21" i="1" s="1"/>
  <c r="Y19" i="1"/>
  <c r="Y21" i="1" s="1"/>
  <c r="X19" i="1"/>
  <c r="X21" i="1" s="1"/>
  <c r="W19" i="1"/>
  <c r="W21" i="1" s="1"/>
  <c r="V19" i="1"/>
  <c r="V21" i="1" s="1"/>
  <c r="U19" i="1"/>
  <c r="U21" i="1" s="1"/>
  <c r="T19" i="1"/>
  <c r="T21" i="1" s="1"/>
  <c r="S19" i="1"/>
  <c r="S21" i="1" s="1"/>
  <c r="R19" i="1"/>
  <c r="R21" i="1" s="1"/>
  <c r="Q19" i="1"/>
  <c r="Q21" i="1" s="1"/>
  <c r="P19" i="1"/>
  <c r="P21" i="1" s="1"/>
  <c r="O19" i="1"/>
  <c r="O21" i="1" s="1"/>
  <c r="N19" i="1"/>
  <c r="N21" i="1" s="1"/>
  <c r="M19" i="1"/>
  <c r="M21" i="1" s="1"/>
  <c r="L19" i="1"/>
  <c r="L21" i="1" s="1"/>
  <c r="K19" i="1"/>
  <c r="K21" i="1" s="1"/>
  <c r="J19" i="1"/>
  <c r="J21" i="1" s="1"/>
  <c r="I19" i="1"/>
  <c r="H19" i="1"/>
  <c r="G19" i="1"/>
  <c r="F19" i="1"/>
  <c r="M24" i="1" l="1"/>
  <c r="N24" i="1"/>
  <c r="F24" i="1" l="1"/>
  <c r="G24" i="1"/>
  <c r="H24" i="1"/>
  <c r="I24" i="1"/>
  <c r="J24" i="1"/>
  <c r="K24" i="1"/>
  <c r="L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</calcChain>
</file>

<file path=xl/sharedStrings.xml><?xml version="1.0" encoding="utf-8"?>
<sst xmlns="http://schemas.openxmlformats.org/spreadsheetml/2006/main" count="297" uniqueCount="183">
  <si>
    <t>Verbindliche Konvention für die Benennung der Schnittstellen-Files</t>
  </si>
  <si>
    <t>"RUBA" (fix)</t>
  </si>
  <si>
    <t>Abkürzung der Infrastrukturbetreiberin (BLS, MGI, MVR, RBS, RhB, SBB, SOB, TPF, zb)</t>
  </si>
  <si>
    <t>Eingabe-Format</t>
  </si>
  <si>
    <t>Erläuterung</t>
  </si>
  <si>
    <t>Programm</t>
  </si>
  <si>
    <t>XXXX</t>
  </si>
  <si>
    <t>Datenlieferant (Infrastrukturbetreiberin)</t>
  </si>
  <si>
    <t>XXX</t>
  </si>
  <si>
    <t>TT.MM.JJJJ</t>
  </si>
  <si>
    <t>Lieferdatum</t>
  </si>
  <si>
    <t>Datum der Datenlieferung</t>
  </si>
  <si>
    <t>Version</t>
  </si>
  <si>
    <t>Kennzahl</t>
  </si>
  <si>
    <t>PSP-Nr.</t>
  </si>
  <si>
    <t>Umsetzungsvereinbarung</t>
  </si>
  <si>
    <t>Projektbezeichnung</t>
  </si>
  <si>
    <t>Preisstand</t>
  </si>
  <si>
    <t>effektiv</t>
  </si>
  <si>
    <t>aktuell</t>
  </si>
  <si>
    <t>Summe</t>
  </si>
  <si>
    <t>Bezugsjahr (4-stellig, Jahr der Eingabe)</t>
  </si>
  <si>
    <t>Finanzplanung ab</t>
  </si>
  <si>
    <t>Kennzahlen Finanzplanung / Jahr</t>
  </si>
  <si>
    <t>F01</t>
  </si>
  <si>
    <t>F02</t>
  </si>
  <si>
    <t>F03</t>
  </si>
  <si>
    <t>F04</t>
  </si>
  <si>
    <t>F05</t>
  </si>
  <si>
    <t>F06.1</t>
  </si>
  <si>
    <t>F06.2</t>
  </si>
  <si>
    <t>F06.3</t>
  </si>
  <si>
    <t>F06.4</t>
  </si>
  <si>
    <t>F06.5</t>
  </si>
  <si>
    <t>F06.6</t>
  </si>
  <si>
    <t>F06.7</t>
  </si>
  <si>
    <t>F06.8</t>
  </si>
  <si>
    <t>F06.9</t>
  </si>
  <si>
    <t>F06.10</t>
  </si>
  <si>
    <t>F06.11</t>
  </si>
  <si>
    <t>F06.12</t>
  </si>
  <si>
    <t>F06.13</t>
  </si>
  <si>
    <t>F06.14</t>
  </si>
  <si>
    <t>F06.15</t>
  </si>
  <si>
    <t>F06.16</t>
  </si>
  <si>
    <t>F06.17</t>
  </si>
  <si>
    <t>F06.18</t>
  </si>
  <si>
    <t>F06.19</t>
  </si>
  <si>
    <t>F06.20</t>
  </si>
  <si>
    <t xml:space="preserve">Mutmasslicher
Finanzierungsbedarf </t>
  </si>
  <si>
    <t>Umsetzung Bahninfrastruktur-Ausbauten (RUBA): Kennzahlen Finanzplanung</t>
  </si>
  <si>
    <t xml:space="preserve">Report ("P" für Planung) </t>
  </si>
  <si>
    <t>Alle</t>
  </si>
  <si>
    <t>Mise en œuvre des aménagements de l’infrastructure ferroviaire: indicateurs planification financière</t>
  </si>
  <si>
    <t>"RUBA" (fixe)</t>
  </si>
  <si>
    <t>Année de référence (à 4 chiffres)</t>
  </si>
  <si>
    <t>abréviation du GI (MVR, TPF etc.)</t>
  </si>
  <si>
    <t>Programme</t>
  </si>
  <si>
    <t>GI</t>
  </si>
  <si>
    <t>Date de livraison</t>
  </si>
  <si>
    <t>Explication</t>
  </si>
  <si>
    <t>abréviation du GI ( MVR, TPF,...)</t>
  </si>
  <si>
    <t>Indicateur</t>
  </si>
  <si>
    <t>Numéro PSP</t>
  </si>
  <si>
    <t xml:space="preserve">Convention de mise en œuvre </t>
  </si>
  <si>
    <t>Nom du projet</t>
  </si>
  <si>
    <t xml:space="preserve">État des prix </t>
  </si>
  <si>
    <t>Somme</t>
  </si>
  <si>
    <t>Effectifs</t>
  </si>
  <si>
    <t>Actuels</t>
  </si>
  <si>
    <t>Besoin de financement
prévisionnel</t>
  </si>
  <si>
    <t>Toutes les années</t>
  </si>
  <si>
    <t>JJ.MM.AAAA</t>
  </si>
  <si>
    <t>1. Element</t>
  </si>
  <si>
    <t>2. Element</t>
  </si>
  <si>
    <t>3. Element</t>
  </si>
  <si>
    <t>4. Element</t>
  </si>
  <si>
    <t>5. Element</t>
  </si>
  <si>
    <t>Programmname (4mK, AS25,AS35, ZEB)</t>
  </si>
  <si>
    <t>Programmname (4mK, AS25, AS35, ZEB)</t>
  </si>
  <si>
    <t>abréviation du programme (4mK, AS25, AS35, ZEB)</t>
  </si>
  <si>
    <t>p. ex. "01.01.2027" pour la planification financière dès 2027   (--&gt; la date définit l'année à la ligne 19)</t>
  </si>
  <si>
    <t>z.B. "01.01.2027" für Finanzplanung ab 2027   (--&gt; definiert ebenfalls Jahreszahlen in Zeile 19)</t>
  </si>
  <si>
    <t>Dateiname:</t>
  </si>
  <si>
    <t>AS35</t>
  </si>
  <si>
    <t>ISB</t>
  </si>
  <si>
    <t xml:space="preserve">Dateiname: </t>
  </si>
  <si>
    <t>Version der Finanzplanung (1-9)</t>
  </si>
  <si>
    <r>
      <t>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élément</t>
    </r>
  </si>
  <si>
    <r>
      <t>2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</si>
  <si>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3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</si>
  <si>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4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</si>
  <si>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5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</si>
  <si>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t>convention obligatoire pour le nom du fichier-interface</t>
  </si>
  <si>
    <t>Fournisseur de données (gestionnaire d'infrastructure) GI</t>
  </si>
  <si>
    <t xml:space="preserve">Planification financière à partir du </t>
  </si>
  <si>
    <t>Format de saisie</t>
  </si>
  <si>
    <t xml:space="preserve">Report ("P" pour planification) </t>
  </si>
  <si>
    <t>Nom du document</t>
  </si>
  <si>
    <t xml:space="preserve">Nom du document: </t>
  </si>
  <si>
    <t>Date de livraison des données</t>
  </si>
  <si>
    <t>Version de la planification financière (1-9)</t>
  </si>
  <si>
    <t>abréviation (DE) du programme (4mK, AS25, AS35, ZEB)</t>
  </si>
  <si>
    <r>
      <rPr>
        <b/>
        <u/>
        <sz val="9"/>
        <rFont val="Arial"/>
        <family val="2"/>
      </rPr>
      <t>Formato</t>
    </r>
  </si>
  <si>
    <r>
      <rPr>
        <b/>
        <u/>
        <sz val="9"/>
        <rFont val="Arial"/>
        <family val="2"/>
      </rPr>
      <t>Spiegazioni</t>
    </r>
  </si>
  <si>
    <r>
      <rPr>
        <sz val="9"/>
        <rFont val="Arial"/>
        <family val="2"/>
      </rPr>
      <t>Programma</t>
    </r>
  </si>
  <si>
    <r>
      <rPr>
        <sz val="8"/>
        <rFont val="Arial"/>
        <family val="2"/>
      </rPr>
      <t>FA35</t>
    </r>
  </si>
  <si>
    <r>
      <rPr>
        <b/>
        <sz val="9"/>
        <rFont val="Arial"/>
        <family val="2"/>
      </rPr>
      <t>XXXX</t>
    </r>
  </si>
  <si>
    <r>
      <rPr>
        <b/>
        <sz val="9"/>
        <rFont val="Arial"/>
        <family val="2"/>
      </rPr>
      <t>Nome del programma (C4m, FA25, FA35, SIF)</t>
    </r>
  </si>
  <si>
    <r>
      <rPr>
        <sz val="9"/>
        <rFont val="Arial"/>
        <family val="2"/>
      </rPr>
      <t>Fornitore di dati (gestore dell</t>
    </r>
    <r>
      <rPr>
        <sz val="9"/>
        <rFont val="Arial"/>
        <family val="2"/>
      </rPr>
      <t>'infrastruttura)</t>
    </r>
  </si>
  <si>
    <r>
      <rPr>
        <sz val="8"/>
        <rFont val="Arial"/>
        <family val="2"/>
      </rPr>
      <t>GI</t>
    </r>
  </si>
  <si>
    <r>
      <rPr>
        <b/>
        <sz val="9"/>
        <rFont val="Arial"/>
        <family val="2"/>
      </rPr>
      <t>XXX</t>
    </r>
  </si>
  <si>
    <r>
      <rPr>
        <b/>
        <sz val="9"/>
        <rFont val="Arial"/>
        <family val="2"/>
      </rPr>
      <t>Abbreviazione del gestore dell</t>
    </r>
    <r>
      <rPr>
        <b/>
        <sz val="9"/>
        <rFont val="Arial"/>
        <family val="2"/>
      </rPr>
      <t>'infrastruttura (BLS, MGI, MVR, RBS, RhB, FFS, SOB, TPF, zb)</t>
    </r>
  </si>
  <si>
    <r>
      <rPr>
        <sz val="9"/>
        <rFont val="Arial"/>
        <family val="2"/>
      </rPr>
      <t>Pianificazione finanziaria dal</t>
    </r>
  </si>
  <si>
    <r>
      <rPr>
        <b/>
        <sz val="9"/>
        <rFont val="Arial"/>
        <family val="2"/>
      </rPr>
      <t>GG.MM.AAAA</t>
    </r>
  </si>
  <si>
    <t>P. es. «01.01.2027» per la pianificazione finanziaria dal 2027   (--&gt; definisce anche l’anno alla riga 19)</t>
  </si>
  <si>
    <r>
      <rPr>
        <sz val="9"/>
        <rFont val="Arial"/>
        <family val="2"/>
      </rPr>
      <t>Data di fornitura</t>
    </r>
  </si>
  <si>
    <r>
      <rPr>
        <b/>
        <sz val="9"/>
        <rFont val="Arial"/>
        <family val="2"/>
      </rPr>
      <t>Data della trasmissione dei dati</t>
    </r>
  </si>
  <si>
    <r>
      <rPr>
        <sz val="9"/>
        <rFont val="Arial"/>
        <family val="2"/>
      </rPr>
      <t>Versione</t>
    </r>
  </si>
  <si>
    <r>
      <rPr>
        <b/>
        <sz val="9"/>
        <rFont val="Arial"/>
        <family val="2"/>
      </rPr>
      <t>Versione della pianificazione finanziaria (1-9)</t>
    </r>
  </si>
  <si>
    <r>
      <rPr>
        <b/>
        <sz val="9"/>
        <rFont val="Arial"/>
        <family val="2"/>
      </rPr>
      <t xml:space="preserve">Nome file: </t>
    </r>
  </si>
  <si>
    <r>
      <rPr>
        <b/>
        <sz val="8"/>
        <rFont val="Arial"/>
        <family val="2"/>
      </rPr>
      <t>Indicatori della pianificazione finanziaria / anno</t>
    </r>
  </si>
  <si>
    <r>
      <rPr>
        <sz val="7"/>
        <rFont val="Arial"/>
        <family val="2"/>
      </rPr>
      <t>Tutti</t>
    </r>
  </si>
  <si>
    <r>
      <rPr>
        <sz val="8"/>
        <rFont val="Arial"/>
        <family val="2"/>
      </rPr>
      <t>Indicatore</t>
    </r>
  </si>
  <si>
    <r>
      <rPr>
        <sz val="7"/>
        <rFont val="Arial"/>
        <family val="2"/>
      </rPr>
      <t>F05</t>
    </r>
  </si>
  <si>
    <r>
      <rPr>
        <sz val="7"/>
        <rFont val="Arial"/>
        <family val="2"/>
      </rPr>
      <t>F01</t>
    </r>
  </si>
  <si>
    <r>
      <rPr>
        <sz val="7"/>
        <rFont val="Arial"/>
        <family val="2"/>
      </rPr>
      <t>F02</t>
    </r>
  </si>
  <si>
    <r>
      <rPr>
        <sz val="7"/>
        <rFont val="Arial"/>
        <family val="2"/>
      </rPr>
      <t>F03</t>
    </r>
  </si>
  <si>
    <r>
      <rPr>
        <sz val="7"/>
        <rFont val="Arial"/>
        <family val="2"/>
      </rPr>
      <t>F04</t>
    </r>
  </si>
  <si>
    <r>
      <rPr>
        <sz val="7"/>
        <rFont val="Arial"/>
        <family val="2"/>
      </rPr>
      <t>F06.1</t>
    </r>
  </si>
  <si>
    <r>
      <rPr>
        <sz val="7"/>
        <rFont val="Arial"/>
        <family val="2"/>
      </rPr>
      <t>F06.2</t>
    </r>
  </si>
  <si>
    <r>
      <rPr>
        <sz val="7"/>
        <rFont val="Arial"/>
        <family val="2"/>
      </rPr>
      <t>F06.3</t>
    </r>
  </si>
  <si>
    <r>
      <rPr>
        <sz val="7"/>
        <rFont val="Arial"/>
        <family val="2"/>
      </rPr>
      <t>F06.4</t>
    </r>
  </si>
  <si>
    <r>
      <rPr>
        <sz val="7"/>
        <rFont val="Arial"/>
        <family val="2"/>
      </rPr>
      <t>F06.5</t>
    </r>
  </si>
  <si>
    <r>
      <rPr>
        <sz val="7"/>
        <rFont val="Arial"/>
        <family val="2"/>
      </rPr>
      <t>F06.6</t>
    </r>
  </si>
  <si>
    <r>
      <rPr>
        <sz val="7"/>
        <rFont val="Arial"/>
        <family val="2"/>
      </rPr>
      <t>F06.7</t>
    </r>
  </si>
  <si>
    <r>
      <rPr>
        <sz val="7"/>
        <rFont val="Arial"/>
        <family val="2"/>
      </rPr>
      <t>F06.8</t>
    </r>
  </si>
  <si>
    <r>
      <rPr>
        <sz val="7"/>
        <rFont val="Arial"/>
        <family val="2"/>
      </rPr>
      <t>F06.9</t>
    </r>
  </si>
  <si>
    <r>
      <rPr>
        <sz val="7"/>
        <rFont val="Arial"/>
        <family val="2"/>
      </rPr>
      <t>F06.10</t>
    </r>
  </si>
  <si>
    <r>
      <rPr>
        <sz val="7"/>
        <rFont val="Arial"/>
        <family val="2"/>
      </rPr>
      <t>F06.11</t>
    </r>
  </si>
  <si>
    <r>
      <rPr>
        <sz val="7"/>
        <rFont val="Arial"/>
        <family val="2"/>
      </rPr>
      <t>F06.12</t>
    </r>
  </si>
  <si>
    <r>
      <rPr>
        <sz val="7"/>
        <rFont val="Arial"/>
        <family val="2"/>
      </rPr>
      <t>F06.13</t>
    </r>
  </si>
  <si>
    <r>
      <rPr>
        <sz val="7"/>
        <rFont val="Arial"/>
        <family val="2"/>
      </rPr>
      <t>F06.14</t>
    </r>
  </si>
  <si>
    <r>
      <rPr>
        <sz val="7"/>
        <rFont val="Arial"/>
        <family val="2"/>
      </rPr>
      <t>F06.15</t>
    </r>
  </si>
  <si>
    <r>
      <rPr>
        <sz val="7"/>
        <rFont val="Arial"/>
        <family val="2"/>
      </rPr>
      <t>F06.16</t>
    </r>
  </si>
  <si>
    <r>
      <rPr>
        <sz val="7"/>
        <rFont val="Arial"/>
        <family val="2"/>
      </rPr>
      <t>F06.17</t>
    </r>
  </si>
  <si>
    <r>
      <rPr>
        <sz val="7"/>
        <rFont val="Arial"/>
        <family val="2"/>
      </rPr>
      <t>F06.18</t>
    </r>
  </si>
  <si>
    <r>
      <rPr>
        <sz val="7"/>
        <rFont val="Arial"/>
        <family val="2"/>
      </rPr>
      <t>F06.19</t>
    </r>
  </si>
  <si>
    <r>
      <rPr>
        <sz val="7"/>
        <rFont val="Arial"/>
        <family val="2"/>
      </rPr>
      <t>F06.20</t>
    </r>
  </si>
  <si>
    <r>
      <rPr>
        <sz val="7"/>
        <rFont val="Arial"/>
        <family val="2"/>
      </rPr>
      <t>N. PSP</t>
    </r>
  </si>
  <si>
    <r>
      <rPr>
        <sz val="7"/>
        <rFont val="Arial"/>
        <family val="2"/>
      </rPr>
      <t>Convenzione di attuazione</t>
    </r>
  </si>
  <si>
    <r>
      <rPr>
        <sz val="7"/>
        <rFont val="Arial"/>
        <family val="2"/>
      </rPr>
      <t>Descrizione del progetto</t>
    </r>
  </si>
  <si>
    <r>
      <rPr>
        <sz val="7"/>
        <rFont val="Arial"/>
        <family val="2"/>
      </rPr>
      <t xml:space="preserve">Fabbisogno finanziario 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presumibile</t>
    </r>
  </si>
  <si>
    <t>Contributi di finanziamento forniti negli anni precedenti (fino a fine 2025)</t>
  </si>
  <si>
    <t>Preventivo assegnato 2026</t>
  </si>
  <si>
    <t>Previsione di pagamento dell’anno in corso (2026)</t>
  </si>
  <si>
    <t>Valore preventivato per l’anno successivo (2027)</t>
  </si>
  <si>
    <t>Valori preventivati 2028</t>
  </si>
  <si>
    <t>Valori preventivati 2029</t>
  </si>
  <si>
    <t>Valori preventivati 2030</t>
  </si>
  <si>
    <t>Valori preventivati 2031</t>
  </si>
  <si>
    <t>Valori preventivati 2032</t>
  </si>
  <si>
    <t>Valori preventivati 2033</t>
  </si>
  <si>
    <t>Valori preventivati 2034</t>
  </si>
  <si>
    <t>Valori preventivati 2035</t>
  </si>
  <si>
    <t>Valori preventivati 2036</t>
  </si>
  <si>
    <t>Valori preventivati 2037</t>
  </si>
  <si>
    <t>Valori preventivati 2038</t>
  </si>
  <si>
    <t>Valori preventivati 2039</t>
  </si>
  <si>
    <t>Valori preventivati 2040</t>
  </si>
  <si>
    <t>Valori preventivati 2041</t>
  </si>
  <si>
    <t>Valori preventivati 2042</t>
  </si>
  <si>
    <t>Valori preventivati 2043</t>
  </si>
  <si>
    <t>Valori preventivati 2044</t>
  </si>
  <si>
    <t>Valori preventivati 2045</t>
  </si>
  <si>
    <t>Valori preventivati 2046</t>
  </si>
  <si>
    <t>Valori preventivati 2047</t>
  </si>
  <si>
    <r>
      <rPr>
        <sz val="7"/>
        <rFont val="Arial"/>
        <family val="2"/>
      </rPr>
      <t>Stato dei prezzi</t>
    </r>
  </si>
  <si>
    <r>
      <rPr>
        <sz val="7"/>
        <rFont val="Arial"/>
        <family val="2"/>
      </rPr>
      <t>Attuale</t>
    </r>
  </si>
  <si>
    <r>
      <rPr>
        <sz val="7"/>
        <rFont val="Arial"/>
        <family val="2"/>
      </rPr>
      <t>Effettivo</t>
    </r>
  </si>
  <si>
    <r>
      <rPr>
        <b/>
        <sz val="7"/>
        <rFont val="Arial"/>
        <family val="2"/>
      </rPr>
      <t>Totale</t>
    </r>
  </si>
  <si>
    <t>Attuazione ampliamenti dell’infrastruttura ferroviaria (DAAF): indicatori della pianificazione finanziaria</t>
  </si>
  <si>
    <t>Indicateurs de la planification financière /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</si>
</sst>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12"/>
      <name val="Arial"/>
      <family val="2"/>
    </font>
    <font>
      <sz val="7"/>
      <name val="Arial Narrow"/>
      <family val="2"/>
    </font>
    <font>
      <sz val="10"/>
      <name val="Arial Narrow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 applyProtection="1">
      <alignment horizontal="right"/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Protection="1">
      <protection locked="0"/>
    </xf>
    <xf numFmtId="49" fontId="5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6" fillId="0" borderId="4" xfId="1" applyFont="1" applyBorder="1" applyAlignment="1" applyProtection="1">
      <alignment horizontal="center" textRotation="90" wrapText="1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 textRotation="90" wrapText="1"/>
      <protection locked="0"/>
    </xf>
    <xf numFmtId="0" fontId="6" fillId="0" borderId="3" xfId="1" applyFont="1" applyBorder="1" applyAlignment="1" applyProtection="1">
      <alignment horizontal="center" textRotation="90" wrapText="1"/>
      <protection locked="0"/>
    </xf>
    <xf numFmtId="14" fontId="6" fillId="0" borderId="4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2" borderId="4" xfId="1" applyFont="1" applyFill="1" applyBorder="1" applyProtection="1">
      <protection locked="0"/>
    </xf>
    <xf numFmtId="0" fontId="3" fillId="0" borderId="5" xfId="1" applyFont="1" applyBorder="1" applyAlignment="1" applyProtection="1">
      <alignment horizontal="right"/>
      <protection locked="0"/>
    </xf>
    <xf numFmtId="0" fontId="4" fillId="0" borderId="5" xfId="1" applyFont="1" applyBorder="1" applyProtection="1"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0" fontId="5" fillId="0" borderId="7" xfId="1" applyFont="1" applyBorder="1" applyAlignment="1" applyProtection="1">
      <alignment horizontal="left"/>
      <protection locked="0"/>
    </xf>
    <xf numFmtId="0" fontId="7" fillId="0" borderId="1" xfId="1" applyFont="1" applyBorder="1" applyProtection="1">
      <protection locked="0"/>
    </xf>
    <xf numFmtId="1" fontId="6" fillId="2" borderId="4" xfId="1" applyNumberFormat="1" applyFont="1" applyFill="1" applyBorder="1" applyAlignment="1" applyProtection="1">
      <alignment horizontal="center"/>
      <protection locked="0"/>
    </xf>
    <xf numFmtId="164" fontId="5" fillId="3" borderId="4" xfId="1" applyNumberFormat="1" applyFont="1" applyFill="1" applyBorder="1" applyAlignment="1" applyProtection="1">
      <alignment horizontal="center"/>
      <protection locked="0"/>
    </xf>
    <xf numFmtId="4" fontId="6" fillId="3" borderId="4" xfId="0" applyNumberFormat="1" applyFont="1" applyFill="1" applyBorder="1" applyProtection="1">
      <protection locked="0"/>
    </xf>
    <xf numFmtId="4" fontId="6" fillId="3" borderId="4" xfId="1" applyNumberFormat="1" applyFont="1" applyFill="1" applyBorder="1" applyAlignment="1" applyProtection="1">
      <alignment vertical="center"/>
      <protection locked="0"/>
    </xf>
    <xf numFmtId="4" fontId="6" fillId="4" borderId="4" xfId="1" applyNumberFormat="1" applyFont="1" applyFill="1" applyBorder="1" applyAlignment="1" applyProtection="1">
      <alignment vertical="center"/>
      <protection locked="0"/>
    </xf>
    <xf numFmtId="4" fontId="6" fillId="0" borderId="8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/>
      <protection locked="0"/>
    </xf>
    <xf numFmtId="49" fontId="5" fillId="3" borderId="4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left" vertical="center" textRotation="90" wrapText="1"/>
      <protection locked="0"/>
    </xf>
    <xf numFmtId="0" fontId="9" fillId="0" borderId="0" xfId="1" applyFont="1" applyProtection="1">
      <protection locked="0"/>
    </xf>
    <xf numFmtId="0" fontId="1" fillId="0" borderId="0" xfId="0" applyFont="1" applyProtection="1">
      <protection locked="0"/>
    </xf>
    <xf numFmtId="4" fontId="10" fillId="4" borderId="4" xfId="1" applyNumberFormat="1" applyFont="1" applyFill="1" applyBorder="1" applyAlignment="1" applyProtection="1">
      <alignment vertical="center"/>
      <protection locked="0"/>
    </xf>
    <xf numFmtId="4" fontId="10" fillId="3" borderId="4" xfId="0" applyNumberFormat="1" applyFont="1" applyFill="1" applyBorder="1" applyProtection="1">
      <protection locked="0"/>
    </xf>
    <xf numFmtId="4" fontId="10" fillId="3" borderId="4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4" fontId="10" fillId="0" borderId="8" xfId="1" applyNumberFormat="1" applyFont="1" applyBorder="1" applyAlignment="1" applyProtection="1">
      <alignment vertical="center"/>
      <protection locked="0"/>
    </xf>
    <xf numFmtId="0" fontId="6" fillId="0" borderId="4" xfId="1" quotePrefix="1" applyFont="1" applyBorder="1" applyAlignment="1" applyProtection="1">
      <alignment horizontal="center" textRotation="90" wrapText="1"/>
      <protection locked="0"/>
    </xf>
    <xf numFmtId="4" fontId="10" fillId="3" borderId="4" xfId="2" applyNumberFormat="1" applyFont="1" applyFill="1" applyBorder="1" applyProtection="1">
      <protection locked="0"/>
    </xf>
    <xf numFmtId="0" fontId="1" fillId="0" borderId="0" xfId="2" applyProtection="1">
      <protection locked="0"/>
    </xf>
    <xf numFmtId="0" fontId="11" fillId="0" borderId="0" xfId="2" applyFont="1" applyProtection="1">
      <protection locked="0"/>
    </xf>
  </cellXfs>
  <cellStyles count="3">
    <cellStyle name="Standard" xfId="0" builtinId="0"/>
    <cellStyle name="Standard 2" xfId="2" xr:uid="{F25FB85C-B0C5-4165-9EFF-00269CB88673}"/>
    <cellStyle name="Standard_RZ-Z210A" xfId="1" xr:uid="{00000000-0005-0000-0000-000001000000}"/>
  </cellStyles>
  <dxfs count="6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2"/>
  <sheetViews>
    <sheetView showGridLines="0" tabSelected="1" zoomScale="96" zoomScaleNormal="130" zoomScaleSheetLayoutView="68" workbookViewId="0">
      <selection activeCell="G32" sqref="G32"/>
    </sheetView>
  </sheetViews>
  <sheetFormatPr baseColWidth="10" defaultColWidth="11.42578125" defaultRowHeight="12.75" outlineLevelRow="1" x14ac:dyDescent="0.2"/>
  <cols>
    <col min="1" max="1" width="10" style="44" customWidth="1"/>
    <col min="2" max="2" width="6.7109375" style="44" customWidth="1"/>
    <col min="3" max="3" width="31.5703125" style="44" customWidth="1"/>
    <col min="4" max="28" width="9.42578125" style="44" customWidth="1"/>
    <col min="29" max="16384" width="11.42578125" style="44"/>
  </cols>
  <sheetData>
    <row r="1" spans="1:28" s="3" customFormat="1" ht="12" x14ac:dyDescent="0.2">
      <c r="A1" s="1" t="s">
        <v>50</v>
      </c>
      <c r="B1" s="2"/>
      <c r="C1" s="1"/>
    </row>
    <row r="2" spans="1:28" s="3" customFormat="1" ht="12" outlineLevel="1" x14ac:dyDescent="0.2">
      <c r="A2" s="4" t="s">
        <v>0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3" customFormat="1" ht="12" outlineLevel="1" x14ac:dyDescent="0.2">
      <c r="A3" s="4" t="s">
        <v>73</v>
      </c>
      <c r="B3" s="2"/>
      <c r="C3" s="5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2" outlineLevel="1" x14ac:dyDescent="0.2">
      <c r="A4" s="4" t="s">
        <v>74</v>
      </c>
      <c r="B4" s="2"/>
      <c r="C4" s="5" t="s">
        <v>51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2" outlineLevel="1" x14ac:dyDescent="0.2">
      <c r="A5" s="4" t="s">
        <v>75</v>
      </c>
      <c r="B5" s="2"/>
      <c r="C5" s="5" t="s">
        <v>21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2" outlineLevel="1" x14ac:dyDescent="0.2">
      <c r="A6" s="4" t="s">
        <v>76</v>
      </c>
      <c r="B6" s="2"/>
      <c r="C6" s="5" t="s">
        <v>78</v>
      </c>
      <c r="D6" s="4"/>
      <c r="E6" s="4"/>
      <c r="F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3" customFormat="1" ht="12" outlineLevel="1" x14ac:dyDescent="0.2">
      <c r="A7" s="4" t="s">
        <v>77</v>
      </c>
      <c r="B7" s="2"/>
      <c r="C7" s="5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3" customFormat="1" ht="12" outlineLevel="1" x14ac:dyDescent="0.2">
      <c r="A8" s="4" t="s">
        <v>83</v>
      </c>
      <c r="B8" s="2"/>
      <c r="C8" s="5" t="str">
        <f>CONCATENATE("RUBAP"&amp;YEAR(D13)&amp;D11&amp;D12)</f>
        <v>RUBAP2027AS35ISB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3" customFormat="1" ht="12" outlineLevel="1" x14ac:dyDescent="0.2">
      <c r="A9" s="6"/>
    </row>
    <row r="10" spans="1:28" s="3" customFormat="1" ht="12" x14ac:dyDescent="0.2">
      <c r="A10" s="1"/>
      <c r="B10" s="2"/>
      <c r="C10" s="1"/>
      <c r="D10" s="4"/>
      <c r="E10" s="4"/>
      <c r="G10" s="38" t="s">
        <v>3</v>
      </c>
      <c r="I10" s="39" t="s">
        <v>4</v>
      </c>
      <c r="J10" s="7"/>
      <c r="K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4" customFormat="1" ht="12" x14ac:dyDescent="0.2">
      <c r="A11" s="8" t="s">
        <v>5</v>
      </c>
      <c r="B11" s="9"/>
      <c r="C11" s="10"/>
      <c r="D11" s="37" t="s">
        <v>84</v>
      </c>
      <c r="G11" s="36" t="s">
        <v>6</v>
      </c>
      <c r="I11" s="5" t="s">
        <v>79</v>
      </c>
    </row>
    <row r="12" spans="1:28" s="3" customFormat="1" ht="12" x14ac:dyDescent="0.2">
      <c r="A12" s="8" t="s">
        <v>7</v>
      </c>
      <c r="B12" s="9"/>
      <c r="C12" s="10"/>
      <c r="D12" s="37" t="s">
        <v>85</v>
      </c>
      <c r="G12" s="7" t="s">
        <v>8</v>
      </c>
      <c r="I12" s="5" t="s">
        <v>2</v>
      </c>
      <c r="J12" s="7"/>
      <c r="K12" s="7"/>
      <c r="M12" s="7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  <c r="AA12" s="7"/>
      <c r="AB12" s="7"/>
    </row>
    <row r="13" spans="1:28" s="4" customFormat="1" ht="12" x14ac:dyDescent="0.2">
      <c r="A13" s="8" t="s">
        <v>22</v>
      </c>
      <c r="B13" s="9"/>
      <c r="C13" s="10"/>
      <c r="D13" s="31">
        <v>46388</v>
      </c>
      <c r="G13" s="5" t="s">
        <v>9</v>
      </c>
      <c r="I13" s="5" t="s">
        <v>82</v>
      </c>
      <c r="J13" s="5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4" customFormat="1" ht="12" x14ac:dyDescent="0.2">
      <c r="A14" s="8" t="s">
        <v>10</v>
      </c>
      <c r="B14" s="9"/>
      <c r="C14" s="10"/>
      <c r="D14" s="31"/>
      <c r="G14" s="5" t="s">
        <v>9</v>
      </c>
      <c r="I14" s="5" t="s">
        <v>11</v>
      </c>
      <c r="J14" s="5"/>
      <c r="K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4" customFormat="1" ht="12" x14ac:dyDescent="0.2">
      <c r="A15" s="8" t="s">
        <v>12</v>
      </c>
      <c r="B15" s="9"/>
      <c r="C15" s="10"/>
      <c r="D15" s="40">
        <v>1</v>
      </c>
      <c r="G15" s="36">
        <v>9</v>
      </c>
      <c r="I15" s="5" t="s">
        <v>87</v>
      </c>
      <c r="J15" s="5"/>
      <c r="K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4" customFormat="1" ht="12" x14ac:dyDescent="0.2">
      <c r="B16" s="25"/>
      <c r="C16" s="26"/>
      <c r="D16" s="12"/>
      <c r="E16" s="12"/>
      <c r="G16" s="5" t="s">
        <v>86</v>
      </c>
      <c r="H16" s="5"/>
      <c r="I16" s="5" t="str">
        <f>CONCATENATE("RUBAP"&amp;YEAR(D13)&amp;D11&amp;D12)</f>
        <v>RUBAP2027AS35ISB</v>
      </c>
    </row>
    <row r="17" spans="1:28" s="4" customFormat="1" ht="15" x14ac:dyDescent="0.2">
      <c r="B17" s="13"/>
      <c r="C17" s="14"/>
      <c r="D17" s="12"/>
      <c r="E17" s="12"/>
      <c r="I17" s="43" t="str">
        <f ca="1">IF(D13&lt;TODAY(),"Bitte korrektes Datum 'Finanzplanung ab' erfassen","")</f>
        <v/>
      </c>
    </row>
    <row r="18" spans="1:28" s="4" customFormat="1" ht="12" x14ac:dyDescent="0.2">
      <c r="B18" s="13"/>
      <c r="C18" s="14"/>
      <c r="D18" s="12"/>
      <c r="E18" s="12"/>
    </row>
    <row r="19" spans="1:28" s="4" customFormat="1" ht="12" x14ac:dyDescent="0.2">
      <c r="A19" s="29" t="s">
        <v>23</v>
      </c>
      <c r="B19" s="9"/>
      <c r="C19" s="11"/>
      <c r="D19" s="41" t="s">
        <v>52</v>
      </c>
      <c r="E19" s="41" t="str">
        <f>"bis Ende "&amp;((YEAR($D$13)-2))</f>
        <v>bis Ende 2025</v>
      </c>
      <c r="F19" s="41">
        <f>(YEAR($D$13)-1)</f>
        <v>2026</v>
      </c>
      <c r="G19" s="41">
        <f>(YEAR($D$13)-1)</f>
        <v>2026</v>
      </c>
      <c r="H19" s="41">
        <f>(YEAR($D$13)+0)</f>
        <v>2027</v>
      </c>
      <c r="I19" s="41">
        <f>(YEAR($D$13)+1)</f>
        <v>2028</v>
      </c>
      <c r="J19" s="41">
        <f>(YEAR($D$13)+2)</f>
        <v>2029</v>
      </c>
      <c r="K19" s="41">
        <f>(YEAR($D$13)+3)</f>
        <v>2030</v>
      </c>
      <c r="L19" s="41">
        <f>(YEAR($D$13)+4)</f>
        <v>2031</v>
      </c>
      <c r="M19" s="41">
        <f>(YEAR($D$13)+5)</f>
        <v>2032</v>
      </c>
      <c r="N19" s="41">
        <f>(YEAR($D$13)+6)</f>
        <v>2033</v>
      </c>
      <c r="O19" s="41">
        <f>(YEAR($D$13)+7)</f>
        <v>2034</v>
      </c>
      <c r="P19" s="41">
        <f>(YEAR($D$13)+8)</f>
        <v>2035</v>
      </c>
      <c r="Q19" s="41">
        <f>(YEAR($D$13)+9)</f>
        <v>2036</v>
      </c>
      <c r="R19" s="41">
        <f>(YEAR($D$13)+10)</f>
        <v>2037</v>
      </c>
      <c r="S19" s="41">
        <f>(YEAR($D$13)+11)</f>
        <v>2038</v>
      </c>
      <c r="T19" s="41">
        <f>(YEAR($D$13)+12)</f>
        <v>2039</v>
      </c>
      <c r="U19" s="41">
        <f>(YEAR($D$13)+13)</f>
        <v>2040</v>
      </c>
      <c r="V19" s="41">
        <f>(YEAR($D$13)+14)</f>
        <v>2041</v>
      </c>
      <c r="W19" s="41">
        <f>(YEAR($D$13)+15)</f>
        <v>2042</v>
      </c>
      <c r="X19" s="41">
        <f>(YEAR($D$13)+16)</f>
        <v>2043</v>
      </c>
      <c r="Y19" s="41">
        <f>(YEAR($D$13)+17)</f>
        <v>2044</v>
      </c>
      <c r="Z19" s="41">
        <f>(YEAR($D$13)+18)</f>
        <v>2045</v>
      </c>
      <c r="AA19" s="41">
        <f>(YEAR($D$13)+19)</f>
        <v>2046</v>
      </c>
      <c r="AB19" s="41">
        <f>(YEAR($D$13)+20)</f>
        <v>2047</v>
      </c>
    </row>
    <row r="20" spans="1:28" s="4" customFormat="1" ht="12" x14ac:dyDescent="0.2">
      <c r="A20" s="28" t="s">
        <v>13</v>
      </c>
      <c r="B20" s="13"/>
      <c r="C20" s="14"/>
      <c r="D20" s="27" t="s">
        <v>28</v>
      </c>
      <c r="E20" s="27" t="s">
        <v>24</v>
      </c>
      <c r="F20" s="27" t="s">
        <v>25</v>
      </c>
      <c r="G20" s="27" t="s">
        <v>26</v>
      </c>
      <c r="H20" s="27" t="s">
        <v>27</v>
      </c>
      <c r="I20" s="27" t="s">
        <v>29</v>
      </c>
      <c r="J20" s="27" t="s">
        <v>30</v>
      </c>
      <c r="K20" s="27" t="s">
        <v>31</v>
      </c>
      <c r="L20" s="27" t="s">
        <v>32</v>
      </c>
      <c r="M20" s="27" t="s">
        <v>33</v>
      </c>
      <c r="N20" s="27" t="s">
        <v>34</v>
      </c>
      <c r="O20" s="27" t="s">
        <v>35</v>
      </c>
      <c r="P20" s="27" t="s">
        <v>36</v>
      </c>
      <c r="Q20" s="27" t="s">
        <v>37</v>
      </c>
      <c r="R20" s="27" t="s">
        <v>38</v>
      </c>
      <c r="S20" s="27" t="s">
        <v>39</v>
      </c>
      <c r="T20" s="27" t="s">
        <v>40</v>
      </c>
      <c r="U20" s="27" t="s">
        <v>41</v>
      </c>
      <c r="V20" s="27" t="s">
        <v>42</v>
      </c>
      <c r="W20" s="27" t="s">
        <v>43</v>
      </c>
      <c r="X20" s="27" t="s">
        <v>44</v>
      </c>
      <c r="Y20" s="27" t="s">
        <v>45</v>
      </c>
      <c r="Z20" s="27" t="s">
        <v>46</v>
      </c>
      <c r="AA20" s="27" t="s">
        <v>47</v>
      </c>
      <c r="AB20" s="27" t="s">
        <v>48</v>
      </c>
    </row>
    <row r="21" spans="1:28" s="42" customFormat="1" ht="117.6" customHeight="1" x14ac:dyDescent="0.2">
      <c r="A21" s="15" t="s">
        <v>14</v>
      </c>
      <c r="B21" s="15" t="s">
        <v>15</v>
      </c>
      <c r="C21" s="15" t="s">
        <v>16</v>
      </c>
      <c r="D21" s="15" t="s">
        <v>49</v>
      </c>
      <c r="E21" s="15" t="str">
        <f>"Geleistete Finanzierungsbeiträge Vorjahre (bis Ende "&amp;((YEAR($D$13)-2))&amp;")"</f>
        <v>Geleistete Finanzierungsbeiträge Vorjahre (bis Ende 2025)</v>
      </c>
      <c r="F21" s="15" t="str">
        <f>"Zugeteilter Voranschlag "&amp;((YEAR($D$13)-1))</f>
        <v>Zugeteilter Voranschlag 2026</v>
      </c>
      <c r="G21" s="15" t="str">
        <f>"Zahlungsprognose aktuelles Jahr ("&amp;((YEAR($D$13)-1))&amp;")"</f>
        <v>Zahlungsprognose aktuelles Jahr (2026)</v>
      </c>
      <c r="H21" s="15" t="str">
        <f>"Budgetantrag nächstes Jahr ("&amp;((YEAR($D$13)))&amp;")"</f>
        <v>Budgetantrag nächstes Jahr (2027)</v>
      </c>
      <c r="I21" s="15" t="str">
        <f>"Budgetwerte Jahr "&amp;I19</f>
        <v>Budgetwerte Jahr 2028</v>
      </c>
      <c r="J21" s="15" t="str">
        <f t="shared" ref="J21:AB21" si="0">"Budgetwerte Jahr "&amp;J19</f>
        <v>Budgetwerte Jahr 2029</v>
      </c>
      <c r="K21" s="15" t="str">
        <f t="shared" si="0"/>
        <v>Budgetwerte Jahr 2030</v>
      </c>
      <c r="L21" s="15" t="str">
        <f t="shared" si="0"/>
        <v>Budgetwerte Jahr 2031</v>
      </c>
      <c r="M21" s="15" t="str">
        <f t="shared" si="0"/>
        <v>Budgetwerte Jahr 2032</v>
      </c>
      <c r="N21" s="15" t="str">
        <f t="shared" si="0"/>
        <v>Budgetwerte Jahr 2033</v>
      </c>
      <c r="O21" s="15" t="str">
        <f t="shared" si="0"/>
        <v>Budgetwerte Jahr 2034</v>
      </c>
      <c r="P21" s="15" t="str">
        <f t="shared" si="0"/>
        <v>Budgetwerte Jahr 2035</v>
      </c>
      <c r="Q21" s="15" t="str">
        <f t="shared" si="0"/>
        <v>Budgetwerte Jahr 2036</v>
      </c>
      <c r="R21" s="15" t="str">
        <f t="shared" si="0"/>
        <v>Budgetwerte Jahr 2037</v>
      </c>
      <c r="S21" s="15" t="str">
        <f t="shared" si="0"/>
        <v>Budgetwerte Jahr 2038</v>
      </c>
      <c r="T21" s="15" t="str">
        <f t="shared" si="0"/>
        <v>Budgetwerte Jahr 2039</v>
      </c>
      <c r="U21" s="15" t="str">
        <f t="shared" si="0"/>
        <v>Budgetwerte Jahr 2040</v>
      </c>
      <c r="V21" s="15" t="str">
        <f t="shared" si="0"/>
        <v>Budgetwerte Jahr 2041</v>
      </c>
      <c r="W21" s="15" t="str">
        <f t="shared" si="0"/>
        <v>Budgetwerte Jahr 2042</v>
      </c>
      <c r="X21" s="15" t="str">
        <f t="shared" si="0"/>
        <v>Budgetwerte Jahr 2043</v>
      </c>
      <c r="Y21" s="15" t="str">
        <f t="shared" si="0"/>
        <v>Budgetwerte Jahr 2044</v>
      </c>
      <c r="Z21" s="15" t="str">
        <f t="shared" si="0"/>
        <v>Budgetwerte Jahr 2045</v>
      </c>
      <c r="AA21" s="15" t="str">
        <f t="shared" si="0"/>
        <v>Budgetwerte Jahr 2046</v>
      </c>
      <c r="AB21" s="15" t="str">
        <f t="shared" si="0"/>
        <v>Budgetwerte Jahr 2047</v>
      </c>
    </row>
    <row r="22" spans="1:28" s="4" customFormat="1" ht="12" x14ac:dyDescent="0.2">
      <c r="A22" s="16" t="s">
        <v>17</v>
      </c>
      <c r="B22" s="17"/>
      <c r="C22" s="18"/>
      <c r="D22" s="19" t="s">
        <v>19</v>
      </c>
      <c r="E22" s="19" t="s">
        <v>18</v>
      </c>
      <c r="F22" s="19" t="s">
        <v>18</v>
      </c>
      <c r="G22" s="19" t="s">
        <v>19</v>
      </c>
      <c r="H22" s="19" t="s">
        <v>19</v>
      </c>
      <c r="I22" s="19" t="s">
        <v>19</v>
      </c>
      <c r="J22" s="19" t="s">
        <v>19</v>
      </c>
      <c r="K22" s="19" t="s">
        <v>19</v>
      </c>
      <c r="L22" s="19" t="s">
        <v>19</v>
      </c>
      <c r="M22" s="19" t="s">
        <v>19</v>
      </c>
      <c r="N22" s="19" t="s">
        <v>19</v>
      </c>
      <c r="O22" s="19" t="s">
        <v>19</v>
      </c>
      <c r="P22" s="19" t="s">
        <v>19</v>
      </c>
      <c r="Q22" s="19" t="s">
        <v>19</v>
      </c>
      <c r="R22" s="19" t="s">
        <v>19</v>
      </c>
      <c r="S22" s="19" t="s">
        <v>19</v>
      </c>
      <c r="T22" s="19" t="s">
        <v>19</v>
      </c>
      <c r="U22" s="19" t="s">
        <v>19</v>
      </c>
      <c r="V22" s="19" t="s">
        <v>19</v>
      </c>
      <c r="W22" s="19" t="s">
        <v>19</v>
      </c>
      <c r="X22" s="19" t="s">
        <v>19</v>
      </c>
      <c r="Y22" s="19" t="s">
        <v>19</v>
      </c>
      <c r="Z22" s="19" t="s">
        <v>19</v>
      </c>
      <c r="AA22" s="19" t="s">
        <v>19</v>
      </c>
      <c r="AB22" s="19" t="s">
        <v>19</v>
      </c>
    </row>
    <row r="23" spans="1:28" s="20" customFormat="1" ht="9.75" thickBot="1" x14ac:dyDescent="0.25">
      <c r="A23" s="21"/>
      <c r="B23" s="21"/>
      <c r="C23" s="21"/>
    </row>
    <row r="24" spans="1:28" s="20" customFormat="1" ht="10.5" thickTop="1" thickBot="1" x14ac:dyDescent="0.25">
      <c r="A24" s="22" t="s">
        <v>20</v>
      </c>
      <c r="B24" s="21"/>
      <c r="C24" s="21"/>
      <c r="D24" s="49">
        <f t="shared" ref="D24:AB24" si="1">SUM(D25:D50)</f>
        <v>0</v>
      </c>
      <c r="E24" s="49">
        <f t="shared" si="1"/>
        <v>0</v>
      </c>
      <c r="F24" s="49">
        <f t="shared" si="1"/>
        <v>0</v>
      </c>
      <c r="G24" s="49">
        <f t="shared" si="1"/>
        <v>0</v>
      </c>
      <c r="H24" s="49">
        <f t="shared" si="1"/>
        <v>0</v>
      </c>
      <c r="I24" s="49">
        <f t="shared" si="1"/>
        <v>0</v>
      </c>
      <c r="J24" s="49">
        <f t="shared" si="1"/>
        <v>0</v>
      </c>
      <c r="K24" s="49">
        <f t="shared" si="1"/>
        <v>0</v>
      </c>
      <c r="L24" s="49">
        <f t="shared" si="1"/>
        <v>0</v>
      </c>
      <c r="M24" s="49">
        <f t="shared" si="1"/>
        <v>0</v>
      </c>
      <c r="N24" s="49">
        <f t="shared" si="1"/>
        <v>0</v>
      </c>
      <c r="O24" s="49">
        <f t="shared" si="1"/>
        <v>0</v>
      </c>
      <c r="P24" s="49">
        <f t="shared" si="1"/>
        <v>0</v>
      </c>
      <c r="Q24" s="49">
        <f t="shared" si="1"/>
        <v>0</v>
      </c>
      <c r="R24" s="49">
        <f t="shared" si="1"/>
        <v>0</v>
      </c>
      <c r="S24" s="49">
        <f t="shared" si="1"/>
        <v>0</v>
      </c>
      <c r="T24" s="49">
        <f t="shared" si="1"/>
        <v>0</v>
      </c>
      <c r="U24" s="49">
        <f t="shared" si="1"/>
        <v>0</v>
      </c>
      <c r="V24" s="49">
        <f t="shared" si="1"/>
        <v>0</v>
      </c>
      <c r="W24" s="49">
        <f t="shared" si="1"/>
        <v>0</v>
      </c>
      <c r="X24" s="49">
        <f t="shared" si="1"/>
        <v>0</v>
      </c>
      <c r="Y24" s="49">
        <f t="shared" si="1"/>
        <v>0</v>
      </c>
      <c r="Z24" s="49">
        <f t="shared" si="1"/>
        <v>0</v>
      </c>
      <c r="AA24" s="49">
        <f t="shared" si="1"/>
        <v>0</v>
      </c>
      <c r="AB24" s="49">
        <f t="shared" si="1"/>
        <v>0</v>
      </c>
    </row>
    <row r="25" spans="1:28" s="20" customFormat="1" ht="9.75" thickTop="1" x14ac:dyDescent="0.15">
      <c r="A25" s="24"/>
      <c r="B25" s="30"/>
      <c r="C25" s="24"/>
      <c r="D25" s="45">
        <f>E25+SUM(G25:AB25)</f>
        <v>0</v>
      </c>
      <c r="E25" s="46"/>
      <c r="F25" s="46"/>
      <c r="G25" s="46"/>
      <c r="H25" s="46"/>
      <c r="I25" s="47"/>
      <c r="J25" s="46"/>
      <c r="K25" s="4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s="20" customFormat="1" ht="9" x14ac:dyDescent="0.15">
      <c r="A26" s="24"/>
      <c r="B26" s="30"/>
      <c r="C26" s="24"/>
      <c r="D26" s="45">
        <f t="shared" ref="D26:D50" si="2">E26+SUM(G26:AB26)</f>
        <v>0</v>
      </c>
      <c r="E26" s="46"/>
      <c r="F26" s="46"/>
      <c r="G26" s="46"/>
      <c r="H26" s="46"/>
      <c r="I26" s="47"/>
      <c r="J26" s="46"/>
      <c r="K26" s="46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spans="1:28" s="20" customFormat="1" ht="9" x14ac:dyDescent="0.15">
      <c r="A27" s="24"/>
      <c r="B27" s="30"/>
      <c r="C27" s="24"/>
      <c r="D27" s="45">
        <f t="shared" si="2"/>
        <v>0</v>
      </c>
      <c r="E27" s="46"/>
      <c r="F27" s="46"/>
      <c r="G27" s="46"/>
      <c r="H27" s="46"/>
      <c r="I27" s="47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</row>
    <row r="28" spans="1:28" s="20" customFormat="1" ht="9" x14ac:dyDescent="0.15">
      <c r="A28" s="24"/>
      <c r="B28" s="30"/>
      <c r="C28" s="24"/>
      <c r="D28" s="45">
        <f t="shared" si="2"/>
        <v>0</v>
      </c>
      <c r="E28" s="46"/>
      <c r="F28" s="46"/>
      <c r="G28" s="46"/>
      <c r="H28" s="46"/>
      <c r="I28" s="47"/>
      <c r="J28" s="46"/>
      <c r="K28" s="4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</row>
    <row r="29" spans="1:28" s="20" customFormat="1" ht="9" x14ac:dyDescent="0.15">
      <c r="A29" s="24"/>
      <c r="B29" s="30"/>
      <c r="C29" s="24"/>
      <c r="D29" s="45">
        <f t="shared" si="2"/>
        <v>0</v>
      </c>
      <c r="E29" s="46"/>
      <c r="F29" s="46"/>
      <c r="G29" s="46"/>
      <c r="H29" s="46"/>
      <c r="I29" s="47"/>
      <c r="J29" s="46"/>
      <c r="K29" s="4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spans="1:28" s="20" customFormat="1" ht="9" x14ac:dyDescent="0.15">
      <c r="A30" s="24"/>
      <c r="B30" s="30"/>
      <c r="C30" s="24"/>
      <c r="D30" s="45">
        <f t="shared" si="2"/>
        <v>0</v>
      </c>
      <c r="E30" s="46"/>
      <c r="F30" s="46"/>
      <c r="G30" s="46"/>
      <c r="H30" s="46"/>
      <c r="I30" s="47"/>
      <c r="J30" s="46"/>
      <c r="K30" s="46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28" s="20" customFormat="1" ht="9" x14ac:dyDescent="0.15">
      <c r="A31" s="24"/>
      <c r="B31" s="30"/>
      <c r="C31" s="24"/>
      <c r="D31" s="45">
        <f t="shared" si="2"/>
        <v>0</v>
      </c>
      <c r="E31" s="46"/>
      <c r="F31" s="46"/>
      <c r="G31" s="46"/>
      <c r="H31" s="46"/>
      <c r="I31" s="47"/>
      <c r="J31" s="46"/>
      <c r="K31" s="46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8" s="20" customFormat="1" ht="9" x14ac:dyDescent="0.15">
      <c r="A32" s="24"/>
      <c r="B32" s="30"/>
      <c r="C32" s="24"/>
      <c r="D32" s="45">
        <f t="shared" si="2"/>
        <v>0</v>
      </c>
      <c r="E32" s="46"/>
      <c r="F32" s="46"/>
      <c r="G32" s="46"/>
      <c r="H32" s="46"/>
      <c r="I32" s="47"/>
      <c r="J32" s="46"/>
      <c r="K32" s="46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20" customFormat="1" ht="9" x14ac:dyDescent="0.15">
      <c r="A33" s="24"/>
      <c r="B33" s="30"/>
      <c r="C33" s="24"/>
      <c r="D33" s="45">
        <f t="shared" si="2"/>
        <v>0</v>
      </c>
      <c r="E33" s="46"/>
      <c r="F33" s="46"/>
      <c r="G33" s="46"/>
      <c r="H33" s="46"/>
      <c r="I33" s="47"/>
      <c r="J33" s="46"/>
      <c r="K33" s="46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s="20" customFormat="1" ht="9" x14ac:dyDescent="0.15">
      <c r="A34" s="24"/>
      <c r="B34" s="30"/>
      <c r="C34" s="24"/>
      <c r="D34" s="45">
        <f t="shared" si="2"/>
        <v>0</v>
      </c>
      <c r="E34" s="46"/>
      <c r="F34" s="46"/>
      <c r="G34" s="46"/>
      <c r="H34" s="46"/>
      <c r="I34" s="47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s="20" customFormat="1" ht="9" x14ac:dyDescent="0.15">
      <c r="A35" s="24"/>
      <c r="B35" s="30"/>
      <c r="C35" s="24"/>
      <c r="D35" s="45">
        <f t="shared" si="2"/>
        <v>0</v>
      </c>
      <c r="E35" s="46"/>
      <c r="F35" s="46"/>
      <c r="G35" s="46"/>
      <c r="H35" s="46"/>
      <c r="I35" s="47"/>
      <c r="J35" s="46"/>
      <c r="K35" s="4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s="20" customFormat="1" ht="9" x14ac:dyDescent="0.15">
      <c r="A36" s="24"/>
      <c r="B36" s="30"/>
      <c r="C36" s="24"/>
      <c r="D36" s="45">
        <f t="shared" si="2"/>
        <v>0</v>
      </c>
      <c r="E36" s="46"/>
      <c r="F36" s="46"/>
      <c r="G36" s="46"/>
      <c r="H36" s="46"/>
      <c r="I36" s="47"/>
      <c r="J36" s="46"/>
      <c r="K36" s="46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s="20" customFormat="1" ht="9" x14ac:dyDescent="0.15">
      <c r="A37" s="24"/>
      <c r="B37" s="30"/>
      <c r="C37" s="24"/>
      <c r="D37" s="45">
        <f t="shared" si="2"/>
        <v>0</v>
      </c>
      <c r="E37" s="46"/>
      <c r="F37" s="46"/>
      <c r="G37" s="46"/>
      <c r="H37" s="46"/>
      <c r="I37" s="47"/>
      <c r="J37" s="46"/>
      <c r="K37" s="46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s="20" customFormat="1" ht="9" x14ac:dyDescent="0.15">
      <c r="A38" s="24"/>
      <c r="B38" s="30"/>
      <c r="C38" s="24"/>
      <c r="D38" s="45">
        <f t="shared" si="2"/>
        <v>0</v>
      </c>
      <c r="E38" s="46"/>
      <c r="F38" s="46"/>
      <c r="G38" s="46"/>
      <c r="H38" s="46"/>
      <c r="I38" s="47"/>
      <c r="J38" s="46"/>
      <c r="K38" s="46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s="20" customFormat="1" ht="9" x14ac:dyDescent="0.15">
      <c r="A39" s="24"/>
      <c r="B39" s="30"/>
      <c r="C39" s="24"/>
      <c r="D39" s="45">
        <f t="shared" si="2"/>
        <v>0</v>
      </c>
      <c r="E39" s="46"/>
      <c r="F39" s="46"/>
      <c r="G39" s="46"/>
      <c r="H39" s="46"/>
      <c r="I39" s="47"/>
      <c r="J39" s="46"/>
      <c r="K39" s="46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s="20" customFormat="1" ht="9" x14ac:dyDescent="0.15">
      <c r="A40" s="24"/>
      <c r="B40" s="30"/>
      <c r="C40" s="24"/>
      <c r="D40" s="45">
        <f t="shared" si="2"/>
        <v>0</v>
      </c>
      <c r="E40" s="46"/>
      <c r="F40" s="46"/>
      <c r="G40" s="46"/>
      <c r="H40" s="46"/>
      <c r="I40" s="47"/>
      <c r="J40" s="46"/>
      <c r="K40" s="46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s="20" customFormat="1" ht="9" x14ac:dyDescent="0.15">
      <c r="A41" s="24"/>
      <c r="B41" s="30"/>
      <c r="C41" s="24"/>
      <c r="D41" s="45">
        <f t="shared" si="2"/>
        <v>0</v>
      </c>
      <c r="E41" s="46"/>
      <c r="F41" s="46"/>
      <c r="G41" s="46"/>
      <c r="H41" s="46"/>
      <c r="I41" s="47"/>
      <c r="J41" s="46"/>
      <c r="K41" s="46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spans="1:28" s="20" customFormat="1" ht="9" x14ac:dyDescent="0.15">
      <c r="A42" s="24"/>
      <c r="B42" s="30"/>
      <c r="C42" s="24"/>
      <c r="D42" s="45">
        <f t="shared" si="2"/>
        <v>0</v>
      </c>
      <c r="E42" s="46"/>
      <c r="F42" s="46"/>
      <c r="G42" s="46"/>
      <c r="H42" s="46"/>
      <c r="I42" s="47"/>
      <c r="J42" s="46"/>
      <c r="K42" s="46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s="20" customFormat="1" ht="9" x14ac:dyDescent="0.15">
      <c r="A43" s="24"/>
      <c r="B43" s="30"/>
      <c r="C43" s="24"/>
      <c r="D43" s="45">
        <f t="shared" si="2"/>
        <v>0</v>
      </c>
      <c r="E43" s="46"/>
      <c r="F43" s="46"/>
      <c r="G43" s="46"/>
      <c r="H43" s="46"/>
      <c r="I43" s="47"/>
      <c r="J43" s="46"/>
      <c r="K43" s="46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s="20" customFormat="1" ht="9" x14ac:dyDescent="0.15">
      <c r="A44" s="24"/>
      <c r="B44" s="30"/>
      <c r="C44" s="24"/>
      <c r="D44" s="45">
        <f t="shared" si="2"/>
        <v>0</v>
      </c>
      <c r="E44" s="46"/>
      <c r="F44" s="46"/>
      <c r="G44" s="46"/>
      <c r="H44" s="46"/>
      <c r="I44" s="47"/>
      <c r="J44" s="46"/>
      <c r="K44" s="4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s="20" customFormat="1" ht="9" x14ac:dyDescent="0.15">
      <c r="A45" s="24"/>
      <c r="B45" s="30"/>
      <c r="C45" s="24"/>
      <c r="D45" s="45">
        <f t="shared" si="2"/>
        <v>0</v>
      </c>
      <c r="E45" s="46"/>
      <c r="F45" s="46"/>
      <c r="G45" s="46"/>
      <c r="H45" s="46"/>
      <c r="I45" s="47"/>
      <c r="J45" s="46"/>
      <c r="K45" s="46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28" s="20" customFormat="1" ht="9" x14ac:dyDescent="0.15">
      <c r="A46" s="24"/>
      <c r="B46" s="30"/>
      <c r="C46" s="24"/>
      <c r="D46" s="45">
        <f t="shared" si="2"/>
        <v>0</v>
      </c>
      <c r="E46" s="46"/>
      <c r="F46" s="46"/>
      <c r="G46" s="46"/>
      <c r="H46" s="46"/>
      <c r="I46" s="47"/>
      <c r="J46" s="46"/>
      <c r="K46" s="46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s="20" customFormat="1" ht="9" x14ac:dyDescent="0.15">
      <c r="A47" s="24"/>
      <c r="B47" s="30"/>
      <c r="C47" s="24"/>
      <c r="D47" s="45">
        <f t="shared" si="2"/>
        <v>0</v>
      </c>
      <c r="E47" s="46"/>
      <c r="F47" s="46"/>
      <c r="G47" s="46"/>
      <c r="H47" s="46"/>
      <c r="I47" s="47"/>
      <c r="J47" s="46"/>
      <c r="K47" s="46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s="20" customFormat="1" ht="9" x14ac:dyDescent="0.15">
      <c r="A48" s="24"/>
      <c r="B48" s="30"/>
      <c r="C48" s="24"/>
      <c r="D48" s="45">
        <f t="shared" si="2"/>
        <v>0</v>
      </c>
      <c r="E48" s="46"/>
      <c r="F48" s="46"/>
      <c r="G48" s="46"/>
      <c r="H48" s="46"/>
      <c r="I48" s="47"/>
      <c r="J48" s="46"/>
      <c r="K48" s="46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28" s="20" customFormat="1" ht="9" x14ac:dyDescent="0.15">
      <c r="A49" s="24"/>
      <c r="B49" s="30"/>
      <c r="C49" s="24"/>
      <c r="D49" s="45">
        <f t="shared" si="2"/>
        <v>0</v>
      </c>
      <c r="E49" s="46"/>
      <c r="F49" s="46"/>
      <c r="G49" s="46"/>
      <c r="H49" s="46"/>
      <c r="I49" s="47"/>
      <c r="J49" s="46"/>
      <c r="K49" s="46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:28" s="20" customFormat="1" ht="9" x14ac:dyDescent="0.15">
      <c r="A50" s="24"/>
      <c r="B50" s="30"/>
      <c r="C50" s="24"/>
      <c r="D50" s="45">
        <f t="shared" si="2"/>
        <v>0</v>
      </c>
      <c r="E50" s="46"/>
      <c r="F50" s="46"/>
      <c r="G50" s="46"/>
      <c r="H50" s="46"/>
      <c r="I50" s="47"/>
      <c r="J50" s="46"/>
      <c r="K50" s="46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x14ac:dyDescent="0.2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x14ac:dyDescent="0.2"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x14ac:dyDescent="0.2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x14ac:dyDescent="0.2"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x14ac:dyDescent="0.2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x14ac:dyDescent="0.2"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x14ac:dyDescent="0.2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x14ac:dyDescent="0.2"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x14ac:dyDescent="0.2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x14ac:dyDescent="0.2"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x14ac:dyDescent="0.2"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x14ac:dyDescent="0.2"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4:28" x14ac:dyDescent="0.2"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4:28" x14ac:dyDescent="0.2"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4:28" x14ac:dyDescent="0.2"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spans="4:28" x14ac:dyDescent="0.2"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spans="4:28" x14ac:dyDescent="0.2"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4:28" x14ac:dyDescent="0.2"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4:28" x14ac:dyDescent="0.2"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spans="4:28" x14ac:dyDescent="0.2"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</sheetData>
  <conditionalFormatting sqref="D13">
    <cfRule type="expression" dxfId="5" priority="2">
      <formula>AND(D13&lt;TODAY())</formula>
    </cfRule>
  </conditionalFormatting>
  <conditionalFormatting sqref="I17">
    <cfRule type="expression" dxfId="4" priority="1">
      <formula>AND(D13&lt;TODAY())</formula>
    </cfRule>
  </conditionalFormatting>
  <pageMargins left="0.78740157480314965" right="0.78740157480314965" top="0.98425196850393704" bottom="0.98425196850393704" header="0.51181102362204722" footer="0.51181102362204722"/>
  <pageSetup paperSize="8" fitToWidth="2" orientation="landscape" r:id="rId1"/>
  <headerFooter alignWithMargins="0">
    <oddHeader xml:space="preserve">&amp;L&amp;9BAV-gp
RUBA - SAP&amp;C&amp;9Input-File RUBA
&amp;A&amp;R&amp;9
&amp;P / &amp;N </oddHeader>
    <oddFooter>&amp;L&amp;7&amp;Z&amp;F, &amp;D&amp;R&amp;9&amp;D &amp;T, Formular-Version: RUBA 5.0 vom 01.12.2025</oddFooter>
  </headerFooter>
  <rowBreaks count="1" manualBreakCount="1">
    <brk id="20" max="65535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showGridLines="0" zoomScale="96" zoomScaleNormal="142" workbookViewId="0">
      <selection activeCell="C21" sqref="C21"/>
    </sheetView>
  </sheetViews>
  <sheetFormatPr baseColWidth="10" defaultColWidth="11.42578125" defaultRowHeight="12.75" outlineLevelRow="1" x14ac:dyDescent="0.2"/>
  <cols>
    <col min="1" max="1" width="10" style="23" customWidth="1"/>
    <col min="2" max="2" width="6.7109375" style="23" customWidth="1"/>
    <col min="3" max="3" width="31.5703125" style="23" customWidth="1"/>
    <col min="4" max="28" width="9.42578125" style="23" customWidth="1"/>
    <col min="29" max="16384" width="11.42578125" style="23"/>
  </cols>
  <sheetData>
    <row r="1" spans="1:28" s="3" customFormat="1" ht="12" x14ac:dyDescent="0.2">
      <c r="A1" s="1" t="s">
        <v>53</v>
      </c>
      <c r="B1" s="2"/>
      <c r="C1" s="1"/>
    </row>
    <row r="2" spans="1:28" s="3" customFormat="1" ht="12" outlineLevel="1" x14ac:dyDescent="0.2">
      <c r="A2" s="4" t="s">
        <v>93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3" customFormat="1" ht="13.5" outlineLevel="1" x14ac:dyDescent="0.2">
      <c r="A3" s="4" t="s">
        <v>88</v>
      </c>
      <c r="B3" s="2"/>
      <c r="C3" s="5" t="s">
        <v>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3.5" outlineLevel="1" x14ac:dyDescent="0.2">
      <c r="A4" s="4" t="s">
        <v>89</v>
      </c>
      <c r="B4" s="2"/>
      <c r="C4" s="5" t="s">
        <v>97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3.5" outlineLevel="1" x14ac:dyDescent="0.2">
      <c r="A5" s="4" t="s">
        <v>90</v>
      </c>
      <c r="B5" s="2"/>
      <c r="C5" s="5" t="s">
        <v>55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3.5" outlineLevel="1" x14ac:dyDescent="0.2">
      <c r="A6" s="4" t="s">
        <v>91</v>
      </c>
      <c r="B6" s="2"/>
      <c r="C6" s="5" t="s">
        <v>102</v>
      </c>
      <c r="D6" s="4"/>
      <c r="E6" s="4"/>
      <c r="F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3" customFormat="1" ht="13.5" outlineLevel="1" x14ac:dyDescent="0.2">
      <c r="A7" s="4" t="s">
        <v>92</v>
      </c>
      <c r="B7" s="2"/>
      <c r="C7" s="5" t="s">
        <v>56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3" customFormat="1" ht="12" outlineLevel="1" x14ac:dyDescent="0.2">
      <c r="A8" s="4" t="s">
        <v>99</v>
      </c>
      <c r="B8" s="2"/>
      <c r="C8" s="5" t="str">
        <f>CONCATENATE("RUBAP"&amp;YEAR(D13)&amp;D11&amp;D12)</f>
        <v>RUBAP2027AS35GI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3" customFormat="1" ht="12" outlineLevel="1" x14ac:dyDescent="0.2">
      <c r="A9" s="6"/>
    </row>
    <row r="10" spans="1:28" s="3" customFormat="1" ht="12" x14ac:dyDescent="0.2">
      <c r="A10" s="1"/>
      <c r="B10" s="2"/>
      <c r="C10" s="1"/>
      <c r="D10" s="4"/>
      <c r="E10" s="4"/>
      <c r="G10" s="38" t="s">
        <v>96</v>
      </c>
      <c r="I10" s="39" t="s">
        <v>60</v>
      </c>
      <c r="J10" s="7"/>
      <c r="K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4" customFormat="1" ht="12" x14ac:dyDescent="0.2">
      <c r="A11" s="8" t="s">
        <v>57</v>
      </c>
      <c r="B11" s="9"/>
      <c r="C11" s="10"/>
      <c r="D11" s="37" t="s">
        <v>84</v>
      </c>
      <c r="G11" s="36" t="s">
        <v>6</v>
      </c>
      <c r="I11" s="5" t="s">
        <v>80</v>
      </c>
    </row>
    <row r="12" spans="1:28" s="3" customFormat="1" ht="12" x14ac:dyDescent="0.2">
      <c r="A12" s="8" t="s">
        <v>94</v>
      </c>
      <c r="B12" s="9"/>
      <c r="C12" s="10"/>
      <c r="D12" s="37" t="s">
        <v>58</v>
      </c>
      <c r="G12" s="7" t="s">
        <v>8</v>
      </c>
      <c r="I12" s="5" t="s">
        <v>61</v>
      </c>
      <c r="J12" s="7"/>
      <c r="K12" s="7"/>
      <c r="M12" s="7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  <c r="AA12" s="7"/>
      <c r="AB12" s="7"/>
    </row>
    <row r="13" spans="1:28" s="4" customFormat="1" ht="12" x14ac:dyDescent="0.2">
      <c r="A13" s="8" t="s">
        <v>95</v>
      </c>
      <c r="B13" s="9"/>
      <c r="C13" s="10"/>
      <c r="D13" s="31">
        <v>46388</v>
      </c>
      <c r="G13" s="5" t="s">
        <v>72</v>
      </c>
      <c r="I13" s="5" t="s">
        <v>81</v>
      </c>
      <c r="J13" s="5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4" customFormat="1" ht="12" x14ac:dyDescent="0.2">
      <c r="A14" s="8" t="s">
        <v>59</v>
      </c>
      <c r="B14" s="9"/>
      <c r="C14" s="10"/>
      <c r="D14" s="31"/>
      <c r="G14" s="5" t="s">
        <v>72</v>
      </c>
      <c r="I14" s="5" t="s">
        <v>100</v>
      </c>
      <c r="J14" s="5"/>
      <c r="K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4" customFormat="1" ht="12" x14ac:dyDescent="0.2">
      <c r="A15" s="8" t="s">
        <v>12</v>
      </c>
      <c r="B15" s="9"/>
      <c r="C15" s="10"/>
      <c r="D15" s="40">
        <v>1</v>
      </c>
      <c r="G15" s="36">
        <v>9</v>
      </c>
      <c r="I15" s="5" t="s">
        <v>101</v>
      </c>
      <c r="J15" s="5"/>
      <c r="K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4" customFormat="1" ht="12" x14ac:dyDescent="0.2">
      <c r="B16" s="25"/>
      <c r="C16" s="26"/>
      <c r="D16" s="12"/>
      <c r="E16" s="12"/>
      <c r="G16" s="4" t="s">
        <v>98</v>
      </c>
      <c r="I16" s="5" t="str">
        <f>CONCATENATE("RUBAP"&amp;YEAR(D13)&amp;D11&amp;D12)</f>
        <v>RUBAP2027AS35GI</v>
      </c>
    </row>
    <row r="17" spans="1:28" s="4" customFormat="1" ht="15" x14ac:dyDescent="0.2">
      <c r="B17" s="13"/>
      <c r="C17" s="14"/>
      <c r="D17" s="12"/>
      <c r="E17" s="12"/>
      <c r="I17" s="43" t="str">
        <f ca="1">IF(D13&lt;TODAY(),"Bitte korrektes Datum 'Finanzplanung ab' erfassen","")</f>
        <v/>
      </c>
    </row>
    <row r="18" spans="1:28" s="4" customFormat="1" ht="12" x14ac:dyDescent="0.2">
      <c r="B18" s="13"/>
      <c r="C18" s="14"/>
      <c r="D18" s="12"/>
      <c r="E18" s="12"/>
    </row>
    <row r="19" spans="1:28" s="4" customFormat="1" ht="18.75" x14ac:dyDescent="0.2">
      <c r="A19" s="29" t="s">
        <v>182</v>
      </c>
      <c r="B19" s="9"/>
      <c r="C19" s="11"/>
      <c r="D19" s="41" t="s">
        <v>71</v>
      </c>
      <c r="E19" s="41" t="str">
        <f>"jusqu'au 31.12."&amp;((YEAR($D$13)-2))</f>
        <v>jusqu'au 31.12.2025</v>
      </c>
      <c r="F19" s="41">
        <f>(YEAR($D$13)-1)</f>
        <v>2026</v>
      </c>
      <c r="G19" s="41">
        <f>(YEAR($D$13)-1)</f>
        <v>2026</v>
      </c>
      <c r="H19" s="41">
        <f>(YEAR($D$13)+0)</f>
        <v>2027</v>
      </c>
      <c r="I19" s="41">
        <f>(YEAR($D$13)+1)</f>
        <v>2028</v>
      </c>
      <c r="J19" s="41">
        <f>(YEAR($D$13)+2)</f>
        <v>2029</v>
      </c>
      <c r="K19" s="41">
        <f>(YEAR($D$13)+3)</f>
        <v>2030</v>
      </c>
      <c r="L19" s="41">
        <f>(YEAR($D$13)+4)</f>
        <v>2031</v>
      </c>
      <c r="M19" s="41">
        <f>(YEAR($D$13)+5)</f>
        <v>2032</v>
      </c>
      <c r="N19" s="41">
        <f>(YEAR($D$13)+6)</f>
        <v>2033</v>
      </c>
      <c r="O19" s="41">
        <f>(YEAR($D$13)+7)</f>
        <v>2034</v>
      </c>
      <c r="P19" s="41">
        <f>(YEAR($D$13)+8)</f>
        <v>2035</v>
      </c>
      <c r="Q19" s="41">
        <f>(YEAR($D$13)+9)</f>
        <v>2036</v>
      </c>
      <c r="R19" s="41">
        <f>(YEAR($D$13)+10)</f>
        <v>2037</v>
      </c>
      <c r="S19" s="41">
        <f>(YEAR($D$13)+11)</f>
        <v>2038</v>
      </c>
      <c r="T19" s="41">
        <f>(YEAR($D$13)+12)</f>
        <v>2039</v>
      </c>
      <c r="U19" s="41">
        <f>(YEAR($D$13)+13)</f>
        <v>2040</v>
      </c>
      <c r="V19" s="41">
        <f>(YEAR($D$13)+14)</f>
        <v>2041</v>
      </c>
      <c r="W19" s="41">
        <f>(YEAR($D$13)+15)</f>
        <v>2042</v>
      </c>
      <c r="X19" s="41">
        <f>(YEAR($D$13)+16)</f>
        <v>2043</v>
      </c>
      <c r="Y19" s="41">
        <f>(YEAR($D$13)+17)</f>
        <v>2044</v>
      </c>
      <c r="Z19" s="41">
        <f>(YEAR($D$13)+18)</f>
        <v>2045</v>
      </c>
      <c r="AA19" s="41">
        <f>(YEAR($D$13)+19)</f>
        <v>2046</v>
      </c>
      <c r="AB19" s="41">
        <f>(YEAR($D$13)+20)</f>
        <v>2047</v>
      </c>
    </row>
    <row r="20" spans="1:28" s="4" customFormat="1" ht="12" x14ac:dyDescent="0.2">
      <c r="A20" s="28" t="s">
        <v>62</v>
      </c>
      <c r="B20" s="13"/>
      <c r="C20" s="14"/>
      <c r="D20" s="27" t="s">
        <v>28</v>
      </c>
      <c r="E20" s="27" t="s">
        <v>24</v>
      </c>
      <c r="F20" s="27" t="s">
        <v>25</v>
      </c>
      <c r="G20" s="27" t="s">
        <v>26</v>
      </c>
      <c r="H20" s="27" t="s">
        <v>27</v>
      </c>
      <c r="I20" s="27" t="s">
        <v>29</v>
      </c>
      <c r="J20" s="27" t="s">
        <v>30</v>
      </c>
      <c r="K20" s="27" t="s">
        <v>31</v>
      </c>
      <c r="L20" s="27" t="s">
        <v>32</v>
      </c>
      <c r="M20" s="27" t="s">
        <v>33</v>
      </c>
      <c r="N20" s="27" t="s">
        <v>34</v>
      </c>
      <c r="O20" s="27" t="s">
        <v>35</v>
      </c>
      <c r="P20" s="27" t="s">
        <v>36</v>
      </c>
      <c r="Q20" s="27" t="s">
        <v>37</v>
      </c>
      <c r="R20" s="27" t="s">
        <v>38</v>
      </c>
      <c r="S20" s="27" t="s">
        <v>39</v>
      </c>
      <c r="T20" s="27" t="s">
        <v>40</v>
      </c>
      <c r="U20" s="27" t="s">
        <v>41</v>
      </c>
      <c r="V20" s="27" t="s">
        <v>42</v>
      </c>
      <c r="W20" s="27" t="s">
        <v>43</v>
      </c>
      <c r="X20" s="27" t="s">
        <v>44</v>
      </c>
      <c r="Y20" s="27" t="s">
        <v>45</v>
      </c>
      <c r="Z20" s="27" t="s">
        <v>46</v>
      </c>
      <c r="AA20" s="27" t="s">
        <v>47</v>
      </c>
      <c r="AB20" s="27" t="s">
        <v>48</v>
      </c>
    </row>
    <row r="21" spans="1:28" s="42" customFormat="1" ht="117.6" customHeight="1" x14ac:dyDescent="0.2">
      <c r="A21" s="15" t="s">
        <v>63</v>
      </c>
      <c r="B21" s="15" t="s">
        <v>64</v>
      </c>
      <c r="C21" s="15" t="s">
        <v>65</v>
      </c>
      <c r="D21" s="15" t="s">
        <v>70</v>
      </c>
      <c r="E21" s="15" t="str">
        <f>"Contributions au financement
versées les années
précédentes (jusqu'à l'année "&amp;((YEAR($D$13)-2))&amp;")"</f>
        <v>Contributions au financement
versées les années
précédentes (jusqu'à l'année 2025)</v>
      </c>
      <c r="F21" s="15" t="str">
        <f>"Budget attribué pour "&amp;((YEAR($D$13)-1))</f>
        <v>Budget attribué pour 2026</v>
      </c>
      <c r="G21" s="15" t="str">
        <f>"Versements prévus pour
l’année en cours ("&amp;((YEAR($D$13)-1))&amp;")"</f>
        <v>Versements prévus pour
l’année en cours (2026)</v>
      </c>
      <c r="H21" s="50" t="str">
        <f>"Proposition budgétaire pour
l’année prochaine ("&amp;((YEAR($D$13)))&amp;")"</f>
        <v>Proposition budgétaire pour
l’année prochaine (2027)</v>
      </c>
      <c r="I21" s="15" t="str">
        <f>"Valeurs budgétaires "&amp;I19</f>
        <v>Valeurs budgétaires 2028</v>
      </c>
      <c r="J21" s="15" t="str">
        <f t="shared" ref="J21:AB21" si="0">"Valeurs budgétaire "&amp;J19</f>
        <v>Valeurs budgétaire 2029</v>
      </c>
      <c r="K21" s="15" t="str">
        <f t="shared" si="0"/>
        <v>Valeurs budgétaire 2030</v>
      </c>
      <c r="L21" s="15" t="str">
        <f t="shared" si="0"/>
        <v>Valeurs budgétaire 2031</v>
      </c>
      <c r="M21" s="15" t="str">
        <f t="shared" si="0"/>
        <v>Valeurs budgétaire 2032</v>
      </c>
      <c r="N21" s="15" t="str">
        <f t="shared" si="0"/>
        <v>Valeurs budgétaire 2033</v>
      </c>
      <c r="O21" s="15" t="str">
        <f t="shared" si="0"/>
        <v>Valeurs budgétaire 2034</v>
      </c>
      <c r="P21" s="15" t="str">
        <f t="shared" si="0"/>
        <v>Valeurs budgétaire 2035</v>
      </c>
      <c r="Q21" s="15" t="str">
        <f t="shared" si="0"/>
        <v>Valeurs budgétaire 2036</v>
      </c>
      <c r="R21" s="15" t="str">
        <f t="shared" si="0"/>
        <v>Valeurs budgétaire 2037</v>
      </c>
      <c r="S21" s="15" t="str">
        <f t="shared" si="0"/>
        <v>Valeurs budgétaire 2038</v>
      </c>
      <c r="T21" s="15" t="str">
        <f t="shared" si="0"/>
        <v>Valeurs budgétaire 2039</v>
      </c>
      <c r="U21" s="15" t="str">
        <f t="shared" si="0"/>
        <v>Valeurs budgétaire 2040</v>
      </c>
      <c r="V21" s="15" t="str">
        <f t="shared" si="0"/>
        <v>Valeurs budgétaire 2041</v>
      </c>
      <c r="W21" s="15" t="str">
        <f t="shared" si="0"/>
        <v>Valeurs budgétaire 2042</v>
      </c>
      <c r="X21" s="15" t="str">
        <f t="shared" si="0"/>
        <v>Valeurs budgétaire 2043</v>
      </c>
      <c r="Y21" s="15" t="str">
        <f t="shared" si="0"/>
        <v>Valeurs budgétaire 2044</v>
      </c>
      <c r="Z21" s="15" t="str">
        <f t="shared" si="0"/>
        <v>Valeurs budgétaire 2045</v>
      </c>
      <c r="AA21" s="15" t="str">
        <f t="shared" si="0"/>
        <v>Valeurs budgétaire 2046</v>
      </c>
      <c r="AB21" s="15" t="str">
        <f t="shared" si="0"/>
        <v>Valeurs budgétaire 2047</v>
      </c>
    </row>
    <row r="22" spans="1:28" s="4" customFormat="1" ht="12" x14ac:dyDescent="0.2">
      <c r="A22" s="16" t="s">
        <v>66</v>
      </c>
      <c r="B22" s="17"/>
      <c r="C22" s="18"/>
      <c r="D22" s="19" t="s">
        <v>69</v>
      </c>
      <c r="E22" s="19" t="s">
        <v>68</v>
      </c>
      <c r="F22" s="19" t="s">
        <v>68</v>
      </c>
      <c r="G22" s="19" t="s">
        <v>69</v>
      </c>
      <c r="H22" s="19" t="s">
        <v>69</v>
      </c>
      <c r="I22" s="19" t="s">
        <v>69</v>
      </c>
      <c r="J22" s="19" t="s">
        <v>69</v>
      </c>
      <c r="K22" s="19" t="s">
        <v>69</v>
      </c>
      <c r="L22" s="19" t="s">
        <v>69</v>
      </c>
      <c r="M22" s="19" t="s">
        <v>69</v>
      </c>
      <c r="N22" s="19" t="s">
        <v>69</v>
      </c>
      <c r="O22" s="19" t="s">
        <v>69</v>
      </c>
      <c r="P22" s="19" t="s">
        <v>69</v>
      </c>
      <c r="Q22" s="19" t="s">
        <v>69</v>
      </c>
      <c r="R22" s="19" t="s">
        <v>69</v>
      </c>
      <c r="S22" s="19" t="s">
        <v>69</v>
      </c>
      <c r="T22" s="19" t="s">
        <v>69</v>
      </c>
      <c r="U22" s="19" t="s">
        <v>69</v>
      </c>
      <c r="V22" s="19" t="s">
        <v>69</v>
      </c>
      <c r="W22" s="19" t="s">
        <v>69</v>
      </c>
      <c r="X22" s="19" t="s">
        <v>69</v>
      </c>
      <c r="Y22" s="19" t="s">
        <v>69</v>
      </c>
      <c r="Z22" s="19" t="s">
        <v>69</v>
      </c>
      <c r="AA22" s="19" t="s">
        <v>69</v>
      </c>
      <c r="AB22" s="19" t="s">
        <v>69</v>
      </c>
    </row>
    <row r="23" spans="1:28" s="20" customFormat="1" ht="9.75" thickBot="1" x14ac:dyDescent="0.25">
      <c r="A23" s="21"/>
      <c r="B23" s="21"/>
      <c r="C23" s="21"/>
    </row>
    <row r="24" spans="1:28" s="20" customFormat="1" ht="10.5" thickTop="1" thickBot="1" x14ac:dyDescent="0.25">
      <c r="A24" s="22" t="s">
        <v>67</v>
      </c>
      <c r="B24" s="21"/>
      <c r="C24" s="21"/>
      <c r="D24" s="35">
        <f t="shared" ref="D24:AB24" si="1">SUM(D25:D50)</f>
        <v>0</v>
      </c>
      <c r="E24" s="35">
        <f t="shared" si="1"/>
        <v>0</v>
      </c>
      <c r="F24" s="35">
        <f t="shared" si="1"/>
        <v>0</v>
      </c>
      <c r="G24" s="35">
        <f t="shared" si="1"/>
        <v>0</v>
      </c>
      <c r="H24" s="35">
        <f t="shared" si="1"/>
        <v>0</v>
      </c>
      <c r="I24" s="35">
        <f t="shared" si="1"/>
        <v>0</v>
      </c>
      <c r="J24" s="35">
        <f t="shared" si="1"/>
        <v>0</v>
      </c>
      <c r="K24" s="35">
        <f t="shared" si="1"/>
        <v>0</v>
      </c>
      <c r="L24" s="35">
        <f t="shared" si="1"/>
        <v>0</v>
      </c>
      <c r="M24" s="35">
        <f t="shared" si="1"/>
        <v>0</v>
      </c>
      <c r="N24" s="35">
        <f t="shared" si="1"/>
        <v>0</v>
      </c>
      <c r="O24" s="35">
        <f t="shared" si="1"/>
        <v>0</v>
      </c>
      <c r="P24" s="35">
        <f t="shared" si="1"/>
        <v>0</v>
      </c>
      <c r="Q24" s="35">
        <f t="shared" si="1"/>
        <v>0</v>
      </c>
      <c r="R24" s="35">
        <f t="shared" si="1"/>
        <v>0</v>
      </c>
      <c r="S24" s="35">
        <f t="shared" si="1"/>
        <v>0</v>
      </c>
      <c r="T24" s="35">
        <f t="shared" si="1"/>
        <v>0</v>
      </c>
      <c r="U24" s="35">
        <f t="shared" si="1"/>
        <v>0</v>
      </c>
      <c r="V24" s="35">
        <f t="shared" si="1"/>
        <v>0</v>
      </c>
      <c r="W24" s="35">
        <f t="shared" si="1"/>
        <v>0</v>
      </c>
      <c r="X24" s="35">
        <f t="shared" si="1"/>
        <v>0</v>
      </c>
      <c r="Y24" s="35">
        <f t="shared" si="1"/>
        <v>0</v>
      </c>
      <c r="Z24" s="35">
        <f t="shared" si="1"/>
        <v>0</v>
      </c>
      <c r="AA24" s="35">
        <f t="shared" si="1"/>
        <v>0</v>
      </c>
      <c r="AB24" s="35">
        <f t="shared" si="1"/>
        <v>0</v>
      </c>
    </row>
    <row r="25" spans="1:28" s="20" customFormat="1" ht="9.75" thickTop="1" x14ac:dyDescent="0.15">
      <c r="A25" s="24"/>
      <c r="B25" s="30"/>
      <c r="C25" s="24"/>
      <c r="D25" s="34">
        <f>E25+SUM(G25:AB25)</f>
        <v>0</v>
      </c>
      <c r="E25" s="32"/>
      <c r="F25" s="32"/>
      <c r="G25" s="32"/>
      <c r="H25" s="32"/>
      <c r="I25" s="33"/>
      <c r="J25" s="32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s="20" customFormat="1" ht="9" x14ac:dyDescent="0.15">
      <c r="A26" s="24"/>
      <c r="B26" s="30"/>
      <c r="C26" s="24"/>
      <c r="D26" s="34">
        <f t="shared" ref="D26:D50" si="2">E26+SUM(G26:AB26)</f>
        <v>0</v>
      </c>
      <c r="E26" s="32"/>
      <c r="F26" s="32"/>
      <c r="G26" s="32"/>
      <c r="H26" s="32"/>
      <c r="I26" s="33"/>
      <c r="J26" s="32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s="20" customFormat="1" ht="9" x14ac:dyDescent="0.15">
      <c r="A27" s="24"/>
      <c r="B27" s="30"/>
      <c r="C27" s="24"/>
      <c r="D27" s="34">
        <f t="shared" si="2"/>
        <v>0</v>
      </c>
      <c r="E27" s="32"/>
      <c r="F27" s="32"/>
      <c r="G27" s="32"/>
      <c r="H27" s="32"/>
      <c r="I27" s="33"/>
      <c r="J27" s="32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s="20" customFormat="1" ht="9" x14ac:dyDescent="0.15">
      <c r="A28" s="24"/>
      <c r="B28" s="30"/>
      <c r="C28" s="24"/>
      <c r="D28" s="34">
        <f t="shared" si="2"/>
        <v>0</v>
      </c>
      <c r="E28" s="32"/>
      <c r="F28" s="32"/>
      <c r="G28" s="32"/>
      <c r="H28" s="32"/>
      <c r="I28" s="33"/>
      <c r="J28" s="32"/>
      <c r="K28" s="32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s="20" customFormat="1" ht="9" x14ac:dyDescent="0.15">
      <c r="A29" s="24"/>
      <c r="B29" s="30"/>
      <c r="C29" s="24"/>
      <c r="D29" s="34">
        <f t="shared" si="2"/>
        <v>0</v>
      </c>
      <c r="E29" s="32"/>
      <c r="F29" s="32"/>
      <c r="G29" s="32"/>
      <c r="H29" s="32"/>
      <c r="I29" s="33"/>
      <c r="J29" s="32"/>
      <c r="K29" s="32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s="20" customFormat="1" ht="9" x14ac:dyDescent="0.15">
      <c r="A30" s="24"/>
      <c r="B30" s="30"/>
      <c r="C30" s="24"/>
      <c r="D30" s="34">
        <f t="shared" si="2"/>
        <v>0</v>
      </c>
      <c r="E30" s="32"/>
      <c r="F30" s="32"/>
      <c r="G30" s="32"/>
      <c r="H30" s="32"/>
      <c r="I30" s="33"/>
      <c r="J30" s="32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s="20" customFormat="1" ht="9" x14ac:dyDescent="0.15">
      <c r="A31" s="24"/>
      <c r="B31" s="30"/>
      <c r="C31" s="24"/>
      <c r="D31" s="34">
        <f t="shared" si="2"/>
        <v>0</v>
      </c>
      <c r="E31" s="32"/>
      <c r="F31" s="32"/>
      <c r="G31" s="32"/>
      <c r="H31" s="32"/>
      <c r="I31" s="33"/>
      <c r="J31" s="32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s="20" customFormat="1" ht="9" x14ac:dyDescent="0.15">
      <c r="A32" s="24"/>
      <c r="B32" s="30"/>
      <c r="C32" s="24"/>
      <c r="D32" s="34">
        <f t="shared" si="2"/>
        <v>0</v>
      </c>
      <c r="E32" s="32"/>
      <c r="F32" s="32"/>
      <c r="G32" s="32"/>
      <c r="H32" s="32"/>
      <c r="I32" s="33"/>
      <c r="J32" s="32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s="20" customFormat="1" ht="9" x14ac:dyDescent="0.15">
      <c r="A33" s="24"/>
      <c r="B33" s="30"/>
      <c r="C33" s="24"/>
      <c r="D33" s="34">
        <f t="shared" si="2"/>
        <v>0</v>
      </c>
      <c r="E33" s="32"/>
      <c r="F33" s="32"/>
      <c r="G33" s="32"/>
      <c r="H33" s="32"/>
      <c r="I33" s="33"/>
      <c r="J33" s="32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s="20" customFormat="1" ht="9" x14ac:dyDescent="0.15">
      <c r="A34" s="24"/>
      <c r="B34" s="30"/>
      <c r="C34" s="24"/>
      <c r="D34" s="34">
        <f t="shared" si="2"/>
        <v>0</v>
      </c>
      <c r="E34" s="32"/>
      <c r="F34" s="32"/>
      <c r="G34" s="32"/>
      <c r="H34" s="32"/>
      <c r="I34" s="33"/>
      <c r="J34" s="32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s="20" customFormat="1" ht="9" x14ac:dyDescent="0.15">
      <c r="A35" s="24"/>
      <c r="B35" s="30"/>
      <c r="C35" s="24"/>
      <c r="D35" s="34">
        <f t="shared" si="2"/>
        <v>0</v>
      </c>
      <c r="E35" s="32"/>
      <c r="F35" s="32"/>
      <c r="G35" s="32"/>
      <c r="H35" s="32"/>
      <c r="I35" s="33"/>
      <c r="J35" s="32"/>
      <c r="K35" s="32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s="20" customFormat="1" ht="9" x14ac:dyDescent="0.15">
      <c r="A36" s="24"/>
      <c r="B36" s="30"/>
      <c r="C36" s="24"/>
      <c r="D36" s="34">
        <f t="shared" si="2"/>
        <v>0</v>
      </c>
      <c r="E36" s="32"/>
      <c r="F36" s="32"/>
      <c r="G36" s="32"/>
      <c r="H36" s="32"/>
      <c r="I36" s="33"/>
      <c r="J36" s="32"/>
      <c r="K36" s="32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s="20" customFormat="1" ht="9" x14ac:dyDescent="0.15">
      <c r="A37" s="24"/>
      <c r="B37" s="30"/>
      <c r="C37" s="24"/>
      <c r="D37" s="34">
        <f t="shared" si="2"/>
        <v>0</v>
      </c>
      <c r="E37" s="32"/>
      <c r="F37" s="32"/>
      <c r="G37" s="32"/>
      <c r="H37" s="32"/>
      <c r="I37" s="33"/>
      <c r="J37" s="32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s="20" customFormat="1" ht="9" x14ac:dyDescent="0.15">
      <c r="A38" s="24"/>
      <c r="B38" s="30"/>
      <c r="C38" s="24"/>
      <c r="D38" s="34">
        <f t="shared" si="2"/>
        <v>0</v>
      </c>
      <c r="E38" s="32"/>
      <c r="F38" s="32"/>
      <c r="G38" s="32"/>
      <c r="H38" s="32"/>
      <c r="I38" s="33"/>
      <c r="J38" s="32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s="20" customFormat="1" ht="9" x14ac:dyDescent="0.15">
      <c r="A39" s="24"/>
      <c r="B39" s="30"/>
      <c r="C39" s="24"/>
      <c r="D39" s="34">
        <f t="shared" si="2"/>
        <v>0</v>
      </c>
      <c r="E39" s="32"/>
      <c r="F39" s="32"/>
      <c r="G39" s="32"/>
      <c r="H39" s="32"/>
      <c r="I39" s="33"/>
      <c r="J39" s="32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s="20" customFormat="1" ht="9" x14ac:dyDescent="0.15">
      <c r="A40" s="24"/>
      <c r="B40" s="30"/>
      <c r="C40" s="24"/>
      <c r="D40" s="34">
        <f t="shared" si="2"/>
        <v>0</v>
      </c>
      <c r="E40" s="32"/>
      <c r="F40" s="32"/>
      <c r="G40" s="32"/>
      <c r="H40" s="32"/>
      <c r="I40" s="33"/>
      <c r="J40" s="32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s="20" customFormat="1" ht="9" x14ac:dyDescent="0.15">
      <c r="A41" s="24"/>
      <c r="B41" s="30"/>
      <c r="C41" s="24"/>
      <c r="D41" s="34">
        <f t="shared" si="2"/>
        <v>0</v>
      </c>
      <c r="E41" s="32"/>
      <c r="F41" s="32"/>
      <c r="G41" s="32"/>
      <c r="H41" s="32"/>
      <c r="I41" s="33"/>
      <c r="J41" s="32"/>
      <c r="K41" s="32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s="20" customFormat="1" ht="9" x14ac:dyDescent="0.15">
      <c r="A42" s="24"/>
      <c r="B42" s="30"/>
      <c r="C42" s="24"/>
      <c r="D42" s="34">
        <f t="shared" si="2"/>
        <v>0</v>
      </c>
      <c r="E42" s="32"/>
      <c r="F42" s="32"/>
      <c r="G42" s="32"/>
      <c r="H42" s="32"/>
      <c r="I42" s="33"/>
      <c r="J42" s="32"/>
      <c r="K42" s="32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s="20" customFormat="1" ht="9" x14ac:dyDescent="0.15">
      <c r="A43" s="24"/>
      <c r="B43" s="30"/>
      <c r="C43" s="24"/>
      <c r="D43" s="34">
        <f t="shared" si="2"/>
        <v>0</v>
      </c>
      <c r="E43" s="32"/>
      <c r="F43" s="32"/>
      <c r="G43" s="32"/>
      <c r="H43" s="32"/>
      <c r="I43" s="33"/>
      <c r="J43" s="32"/>
      <c r="K43" s="32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s="20" customFormat="1" ht="9" x14ac:dyDescent="0.15">
      <c r="A44" s="24"/>
      <c r="B44" s="30"/>
      <c r="C44" s="24"/>
      <c r="D44" s="34">
        <f t="shared" si="2"/>
        <v>0</v>
      </c>
      <c r="E44" s="32"/>
      <c r="F44" s="32"/>
      <c r="G44" s="32"/>
      <c r="H44" s="32"/>
      <c r="I44" s="33"/>
      <c r="J44" s="32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s="20" customFormat="1" ht="9" x14ac:dyDescent="0.15">
      <c r="A45" s="24"/>
      <c r="B45" s="30"/>
      <c r="C45" s="24"/>
      <c r="D45" s="34">
        <f t="shared" si="2"/>
        <v>0</v>
      </c>
      <c r="E45" s="32"/>
      <c r="F45" s="32"/>
      <c r="G45" s="32"/>
      <c r="H45" s="32"/>
      <c r="I45" s="33"/>
      <c r="J45" s="32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s="20" customFormat="1" ht="9" x14ac:dyDescent="0.15">
      <c r="A46" s="24"/>
      <c r="B46" s="30"/>
      <c r="C46" s="24"/>
      <c r="D46" s="34">
        <f t="shared" si="2"/>
        <v>0</v>
      </c>
      <c r="E46" s="32"/>
      <c r="F46" s="32"/>
      <c r="G46" s="32"/>
      <c r="H46" s="32"/>
      <c r="I46" s="33"/>
      <c r="J46" s="32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s="20" customFormat="1" ht="9" x14ac:dyDescent="0.15">
      <c r="A47" s="24"/>
      <c r="B47" s="30"/>
      <c r="C47" s="24"/>
      <c r="D47" s="34">
        <f t="shared" si="2"/>
        <v>0</v>
      </c>
      <c r="E47" s="32"/>
      <c r="F47" s="32"/>
      <c r="G47" s="32"/>
      <c r="H47" s="32"/>
      <c r="I47" s="33"/>
      <c r="J47" s="32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s="20" customFormat="1" ht="9" x14ac:dyDescent="0.15">
      <c r="A48" s="24"/>
      <c r="B48" s="30"/>
      <c r="C48" s="24"/>
      <c r="D48" s="34">
        <f t="shared" si="2"/>
        <v>0</v>
      </c>
      <c r="E48" s="32"/>
      <c r="F48" s="32"/>
      <c r="G48" s="32"/>
      <c r="H48" s="32"/>
      <c r="I48" s="33"/>
      <c r="J48" s="32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s="20" customFormat="1" ht="9" x14ac:dyDescent="0.15">
      <c r="A49" s="24"/>
      <c r="B49" s="30"/>
      <c r="C49" s="24"/>
      <c r="D49" s="34">
        <f t="shared" si="2"/>
        <v>0</v>
      </c>
      <c r="E49" s="32"/>
      <c r="F49" s="32"/>
      <c r="G49" s="32"/>
      <c r="H49" s="32"/>
      <c r="I49" s="33"/>
      <c r="J49" s="32"/>
      <c r="K49" s="32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s="20" customFormat="1" ht="9" x14ac:dyDescent="0.15">
      <c r="A50" s="24"/>
      <c r="B50" s="30"/>
      <c r="C50" s="24"/>
      <c r="D50" s="34">
        <f t="shared" si="2"/>
        <v>0</v>
      </c>
      <c r="E50" s="32"/>
      <c r="F50" s="32"/>
      <c r="G50" s="32"/>
      <c r="H50" s="32"/>
      <c r="I50" s="33"/>
      <c r="J50" s="32"/>
      <c r="K50" s="32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</sheetData>
  <conditionalFormatting sqref="D13">
    <cfRule type="expression" dxfId="3" priority="2">
      <formula>AND(D13&lt;TODAY())</formula>
    </cfRule>
  </conditionalFormatting>
  <conditionalFormatting sqref="I17">
    <cfRule type="expression" dxfId="2" priority="1">
      <formula>AND(D13&lt;TODAY())</formula>
    </cfRule>
  </conditionalFormatting>
  <pageMargins left="0.78740157480314965" right="0.78740157480314965" top="0.98425196850393704" bottom="0.98425196850393704" header="0.51181102362204722" footer="0.51181102362204722"/>
  <pageSetup paperSize="8" scale="57" fitToWidth="2" orientation="landscape" r:id="rId1"/>
  <headerFooter alignWithMargins="0">
    <oddHeader xml:space="preserve">&amp;L&amp;9BAV-gp
RUBA - SAP&amp;C&amp;9Input-File RUBA
&amp;A&amp;R&amp;9
&amp;P / &amp;N </oddHeader>
    <oddFooter>&amp;L&amp;7&amp;Z&amp;F, &amp;D&amp;R&amp;9&amp;D &amp;T</oddFooter>
  </headerFooter>
  <rowBreaks count="1" manualBreakCount="1">
    <brk id="20" max="65535" man="1"/>
  </rowBreaks>
  <ignoredErrors>
    <ignoredError sqref="D26:D50 F24 G24:AB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1869-8796-46BE-9FD2-3E6F39097D22}">
  <sheetPr>
    <pageSetUpPr fitToPage="1"/>
  </sheetPr>
  <dimension ref="A1:AB72"/>
  <sheetViews>
    <sheetView showGridLines="0" view="pageBreakPreview" zoomScale="93" zoomScaleNormal="130" zoomScaleSheetLayoutView="100" workbookViewId="0">
      <selection activeCell="A2" sqref="A2"/>
    </sheetView>
  </sheetViews>
  <sheetFormatPr baseColWidth="10" defaultColWidth="11.42578125" defaultRowHeight="12.75" outlineLevelRow="1" x14ac:dyDescent="0.2"/>
  <cols>
    <col min="1" max="1" width="10" style="52" customWidth="1"/>
    <col min="2" max="2" width="6.7109375" style="52" customWidth="1"/>
    <col min="3" max="3" width="31.5703125" style="52" customWidth="1"/>
    <col min="4" max="28" width="9.42578125" style="52" customWidth="1"/>
    <col min="29" max="16384" width="11.42578125" style="52"/>
  </cols>
  <sheetData>
    <row r="1" spans="1:28" s="3" customFormat="1" ht="12" x14ac:dyDescent="0.2">
      <c r="A1" s="1" t="s">
        <v>181</v>
      </c>
      <c r="B1" s="2"/>
      <c r="C1" s="1"/>
    </row>
    <row r="2" spans="1:28" s="3" customFormat="1" ht="12" outlineLevel="1" x14ac:dyDescent="0.2">
      <c r="A2" s="4" t="s">
        <v>0</v>
      </c>
      <c r="B2" s="2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3" customFormat="1" ht="12" outlineLevel="1" x14ac:dyDescent="0.2">
      <c r="A3" s="4" t="s">
        <v>73</v>
      </c>
      <c r="B3" s="2"/>
      <c r="C3" s="5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2" outlineLevel="1" x14ac:dyDescent="0.2">
      <c r="A4" s="4" t="s">
        <v>74</v>
      </c>
      <c r="B4" s="2"/>
      <c r="C4" s="5" t="s">
        <v>51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2" outlineLevel="1" x14ac:dyDescent="0.2">
      <c r="A5" s="4" t="s">
        <v>75</v>
      </c>
      <c r="B5" s="2"/>
      <c r="C5" s="5" t="s">
        <v>21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2" outlineLevel="1" x14ac:dyDescent="0.2">
      <c r="A6" s="4" t="s">
        <v>76</v>
      </c>
      <c r="B6" s="2"/>
      <c r="C6" s="5" t="s">
        <v>78</v>
      </c>
      <c r="D6" s="4"/>
      <c r="E6" s="4"/>
      <c r="F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3" customFormat="1" ht="12" outlineLevel="1" x14ac:dyDescent="0.2">
      <c r="A7" s="4" t="s">
        <v>77</v>
      </c>
      <c r="B7" s="2"/>
      <c r="C7" s="5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3" customFormat="1" ht="12" outlineLevel="1" x14ac:dyDescent="0.2">
      <c r="A8" s="4" t="s">
        <v>83</v>
      </c>
      <c r="B8" s="2"/>
      <c r="C8" s="5" t="str">
        <f>CONCATENATE("RUBAP"&amp;YEAR(D13)&amp;D11&amp;D12)</f>
        <v>RUBAP2027FA35GI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3" customFormat="1" ht="12" outlineLevel="1" x14ac:dyDescent="0.2">
      <c r="A9" s="6"/>
    </row>
    <row r="10" spans="1:28" s="3" customFormat="1" ht="12" x14ac:dyDescent="0.2">
      <c r="A10" s="1"/>
      <c r="B10" s="2"/>
      <c r="C10" s="1"/>
      <c r="D10" s="4"/>
      <c r="E10" s="4"/>
      <c r="G10" s="38" t="s">
        <v>103</v>
      </c>
      <c r="I10" s="39" t="s">
        <v>104</v>
      </c>
      <c r="J10" s="7"/>
      <c r="K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4" customFormat="1" ht="12" x14ac:dyDescent="0.2">
      <c r="A11" s="8" t="s">
        <v>105</v>
      </c>
      <c r="B11" s="9"/>
      <c r="C11" s="10"/>
      <c r="D11" s="37" t="s">
        <v>106</v>
      </c>
      <c r="G11" s="36" t="s">
        <v>107</v>
      </c>
      <c r="I11" s="5" t="s">
        <v>108</v>
      </c>
    </row>
    <row r="12" spans="1:28" s="3" customFormat="1" ht="12" x14ac:dyDescent="0.2">
      <c r="A12" s="8" t="s">
        <v>109</v>
      </c>
      <c r="B12" s="9"/>
      <c r="C12" s="10"/>
      <c r="D12" s="37" t="s">
        <v>110</v>
      </c>
      <c r="G12" s="7" t="s">
        <v>111</v>
      </c>
      <c r="I12" s="5" t="s">
        <v>112</v>
      </c>
      <c r="J12" s="7"/>
      <c r="K12" s="7"/>
      <c r="M12" s="7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  <c r="AA12" s="7"/>
      <c r="AB12" s="7"/>
    </row>
    <row r="13" spans="1:28" s="4" customFormat="1" ht="12" x14ac:dyDescent="0.2">
      <c r="A13" s="8" t="s">
        <v>113</v>
      </c>
      <c r="B13" s="9"/>
      <c r="C13" s="10"/>
      <c r="D13" s="31">
        <v>46388</v>
      </c>
      <c r="G13" s="5" t="s">
        <v>114</v>
      </c>
      <c r="I13" s="5" t="s">
        <v>115</v>
      </c>
      <c r="J13" s="5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4" customFormat="1" ht="12" x14ac:dyDescent="0.2">
      <c r="A14" s="8" t="s">
        <v>116</v>
      </c>
      <c r="B14" s="9"/>
      <c r="C14" s="10"/>
      <c r="D14" s="31"/>
      <c r="G14" s="5" t="s">
        <v>114</v>
      </c>
      <c r="I14" s="5" t="s">
        <v>117</v>
      </c>
      <c r="J14" s="5"/>
      <c r="K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4" customFormat="1" ht="12" x14ac:dyDescent="0.2">
      <c r="A15" s="8" t="s">
        <v>118</v>
      </c>
      <c r="B15" s="9"/>
      <c r="C15" s="10"/>
      <c r="D15" s="40">
        <v>1</v>
      </c>
      <c r="G15" s="36">
        <v>9</v>
      </c>
      <c r="I15" s="5" t="s">
        <v>119</v>
      </c>
      <c r="J15" s="5"/>
      <c r="K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4" customFormat="1" ht="12" x14ac:dyDescent="0.2">
      <c r="B16" s="25"/>
      <c r="C16" s="26"/>
      <c r="D16" s="12"/>
      <c r="E16" s="12"/>
      <c r="G16" s="5" t="s">
        <v>120</v>
      </c>
      <c r="H16" s="5"/>
      <c r="I16" s="5" t="str">
        <f>CONCATENATE("RUBAP"&amp;YEAR(D13)&amp;D11&amp;D12)</f>
        <v>RUBAP2027FA35GI</v>
      </c>
    </row>
    <row r="17" spans="1:28" s="4" customFormat="1" ht="15" x14ac:dyDescent="0.2">
      <c r="B17" s="13"/>
      <c r="C17" s="14"/>
      <c r="D17" s="12"/>
      <c r="E17" s="12"/>
      <c r="I17" s="43" t="str">
        <f ca="1">IF(D13&lt;TODAY(),"Bitte korrektes Datum 'Finanzplanung ab' erfassen","")</f>
        <v/>
      </c>
    </row>
    <row r="18" spans="1:28" s="4" customFormat="1" ht="12" x14ac:dyDescent="0.2">
      <c r="B18" s="13"/>
      <c r="C18" s="14"/>
      <c r="D18" s="12"/>
      <c r="E18" s="12"/>
    </row>
    <row r="19" spans="1:28" s="4" customFormat="1" ht="12" x14ac:dyDescent="0.2">
      <c r="A19" s="29" t="s">
        <v>121</v>
      </c>
      <c r="B19" s="9"/>
      <c r="C19" s="11"/>
      <c r="D19" s="41" t="s">
        <v>122</v>
      </c>
      <c r="E19" s="41" t="str">
        <f>"bis Ende "&amp;((YEAR($D$13)-2))</f>
        <v>bis Ende 2025</v>
      </c>
      <c r="F19" s="41">
        <f>(YEAR($D$13)-1)</f>
        <v>2026</v>
      </c>
      <c r="G19" s="41">
        <f>(YEAR($D$13)-1)</f>
        <v>2026</v>
      </c>
      <c r="H19" s="41">
        <f>(YEAR($D$13)+0)</f>
        <v>2027</v>
      </c>
      <c r="I19" s="41">
        <f>(YEAR($D$13)+1)</f>
        <v>2028</v>
      </c>
      <c r="J19" s="41">
        <f>(YEAR($D$13)+2)</f>
        <v>2029</v>
      </c>
      <c r="K19" s="41">
        <f>(YEAR($D$13)+3)</f>
        <v>2030</v>
      </c>
      <c r="L19" s="41">
        <f>(YEAR($D$13)+4)</f>
        <v>2031</v>
      </c>
      <c r="M19" s="41">
        <f>(YEAR($D$13)+5)</f>
        <v>2032</v>
      </c>
      <c r="N19" s="41">
        <f>(YEAR($D$13)+6)</f>
        <v>2033</v>
      </c>
      <c r="O19" s="41">
        <f>(YEAR($D$13)+7)</f>
        <v>2034</v>
      </c>
      <c r="P19" s="41">
        <f>(YEAR($D$13)+8)</f>
        <v>2035</v>
      </c>
      <c r="Q19" s="41">
        <f>(YEAR($D$13)+9)</f>
        <v>2036</v>
      </c>
      <c r="R19" s="41">
        <f>(YEAR($D$13)+10)</f>
        <v>2037</v>
      </c>
      <c r="S19" s="41">
        <f>(YEAR($D$13)+11)</f>
        <v>2038</v>
      </c>
      <c r="T19" s="41">
        <f>(YEAR($D$13)+12)</f>
        <v>2039</v>
      </c>
      <c r="U19" s="41">
        <f>(YEAR($D$13)+13)</f>
        <v>2040</v>
      </c>
      <c r="V19" s="41">
        <f>(YEAR($D$13)+14)</f>
        <v>2041</v>
      </c>
      <c r="W19" s="41">
        <f>(YEAR($D$13)+15)</f>
        <v>2042</v>
      </c>
      <c r="X19" s="41">
        <f>(YEAR($D$13)+16)</f>
        <v>2043</v>
      </c>
      <c r="Y19" s="41">
        <f>(YEAR($D$13)+17)</f>
        <v>2044</v>
      </c>
      <c r="Z19" s="41">
        <f>(YEAR($D$13)+18)</f>
        <v>2045</v>
      </c>
      <c r="AA19" s="41">
        <f>(YEAR($D$13)+19)</f>
        <v>2046</v>
      </c>
      <c r="AB19" s="41">
        <f>(YEAR($D$13)+20)</f>
        <v>2047</v>
      </c>
    </row>
    <row r="20" spans="1:28" s="4" customFormat="1" ht="12" x14ac:dyDescent="0.2">
      <c r="A20" s="28" t="s">
        <v>123</v>
      </c>
      <c r="B20" s="13"/>
      <c r="C20" s="14"/>
      <c r="D20" s="27" t="s">
        <v>124</v>
      </c>
      <c r="E20" s="27" t="s">
        <v>125</v>
      </c>
      <c r="F20" s="27" t="s">
        <v>126</v>
      </c>
      <c r="G20" s="27" t="s">
        <v>127</v>
      </c>
      <c r="H20" s="27" t="s">
        <v>128</v>
      </c>
      <c r="I20" s="27" t="s">
        <v>129</v>
      </c>
      <c r="J20" s="27" t="s">
        <v>130</v>
      </c>
      <c r="K20" s="27" t="s">
        <v>131</v>
      </c>
      <c r="L20" s="27" t="s">
        <v>132</v>
      </c>
      <c r="M20" s="27" t="s">
        <v>133</v>
      </c>
      <c r="N20" s="27" t="s">
        <v>134</v>
      </c>
      <c r="O20" s="27" t="s">
        <v>135</v>
      </c>
      <c r="P20" s="27" t="s">
        <v>136</v>
      </c>
      <c r="Q20" s="27" t="s">
        <v>137</v>
      </c>
      <c r="R20" s="27" t="s">
        <v>138</v>
      </c>
      <c r="S20" s="27" t="s">
        <v>139</v>
      </c>
      <c r="T20" s="27" t="s">
        <v>140</v>
      </c>
      <c r="U20" s="27" t="s">
        <v>141</v>
      </c>
      <c r="V20" s="27" t="s">
        <v>142</v>
      </c>
      <c r="W20" s="27" t="s">
        <v>143</v>
      </c>
      <c r="X20" s="27" t="s">
        <v>144</v>
      </c>
      <c r="Y20" s="27" t="s">
        <v>145</v>
      </c>
      <c r="Z20" s="27" t="s">
        <v>146</v>
      </c>
      <c r="AA20" s="27" t="s">
        <v>147</v>
      </c>
      <c r="AB20" s="27" t="s">
        <v>148</v>
      </c>
    </row>
    <row r="21" spans="1:28" s="42" customFormat="1" ht="117.6" customHeight="1" x14ac:dyDescent="0.2">
      <c r="A21" s="15" t="s">
        <v>149</v>
      </c>
      <c r="B21" s="15" t="s">
        <v>150</v>
      </c>
      <c r="C21" s="15" t="s">
        <v>151</v>
      </c>
      <c r="D21" s="15" t="s">
        <v>152</v>
      </c>
      <c r="E21" s="15" t="s">
        <v>153</v>
      </c>
      <c r="F21" s="15" t="s">
        <v>154</v>
      </c>
      <c r="G21" s="15" t="s">
        <v>155</v>
      </c>
      <c r="H21" s="15" t="s">
        <v>156</v>
      </c>
      <c r="I21" s="15" t="s">
        <v>157</v>
      </c>
      <c r="J21" s="15" t="s">
        <v>158</v>
      </c>
      <c r="K21" s="15" t="s">
        <v>159</v>
      </c>
      <c r="L21" s="15" t="s">
        <v>160</v>
      </c>
      <c r="M21" s="15" t="s">
        <v>161</v>
      </c>
      <c r="N21" s="15" t="s">
        <v>162</v>
      </c>
      <c r="O21" s="15" t="s">
        <v>163</v>
      </c>
      <c r="P21" s="15" t="s">
        <v>164</v>
      </c>
      <c r="Q21" s="15" t="s">
        <v>165</v>
      </c>
      <c r="R21" s="15" t="s">
        <v>166</v>
      </c>
      <c r="S21" s="15" t="s">
        <v>167</v>
      </c>
      <c r="T21" s="15" t="s">
        <v>168</v>
      </c>
      <c r="U21" s="15" t="s">
        <v>169</v>
      </c>
      <c r="V21" s="15" t="s">
        <v>170</v>
      </c>
      <c r="W21" s="15" t="s">
        <v>171</v>
      </c>
      <c r="X21" s="15" t="s">
        <v>172</v>
      </c>
      <c r="Y21" s="15" t="s">
        <v>173</v>
      </c>
      <c r="Z21" s="15" t="s">
        <v>174</v>
      </c>
      <c r="AA21" s="15" t="s">
        <v>175</v>
      </c>
      <c r="AB21" s="15" t="s">
        <v>176</v>
      </c>
    </row>
    <row r="22" spans="1:28" s="4" customFormat="1" ht="12" x14ac:dyDescent="0.2">
      <c r="A22" s="16" t="s">
        <v>177</v>
      </c>
      <c r="B22" s="17"/>
      <c r="C22" s="18"/>
      <c r="D22" s="19" t="s">
        <v>178</v>
      </c>
      <c r="E22" s="19" t="s">
        <v>179</v>
      </c>
      <c r="F22" s="19" t="s">
        <v>179</v>
      </c>
      <c r="G22" s="19" t="s">
        <v>178</v>
      </c>
      <c r="H22" s="19" t="s">
        <v>178</v>
      </c>
      <c r="I22" s="19" t="s">
        <v>178</v>
      </c>
      <c r="J22" s="19" t="s">
        <v>178</v>
      </c>
      <c r="K22" s="19" t="s">
        <v>178</v>
      </c>
      <c r="L22" s="19" t="s">
        <v>178</v>
      </c>
      <c r="M22" s="19" t="s">
        <v>178</v>
      </c>
      <c r="N22" s="19" t="s">
        <v>178</v>
      </c>
      <c r="O22" s="19" t="s">
        <v>178</v>
      </c>
      <c r="P22" s="19" t="s">
        <v>178</v>
      </c>
      <c r="Q22" s="19" t="s">
        <v>178</v>
      </c>
      <c r="R22" s="19" t="s">
        <v>178</v>
      </c>
      <c r="S22" s="19" t="s">
        <v>178</v>
      </c>
      <c r="T22" s="19" t="s">
        <v>178</v>
      </c>
      <c r="U22" s="19" t="s">
        <v>178</v>
      </c>
      <c r="V22" s="19" t="s">
        <v>178</v>
      </c>
      <c r="W22" s="19" t="s">
        <v>178</v>
      </c>
      <c r="X22" s="19" t="s">
        <v>178</v>
      </c>
      <c r="Y22" s="19" t="s">
        <v>178</v>
      </c>
      <c r="Z22" s="19" t="s">
        <v>178</v>
      </c>
      <c r="AA22" s="19" t="s">
        <v>178</v>
      </c>
      <c r="AB22" s="19" t="s">
        <v>178</v>
      </c>
    </row>
    <row r="23" spans="1:28" s="20" customFormat="1" ht="9.75" thickBot="1" x14ac:dyDescent="0.25">
      <c r="A23" s="21"/>
      <c r="B23" s="21"/>
      <c r="C23" s="21"/>
    </row>
    <row r="24" spans="1:28" s="20" customFormat="1" ht="10.5" thickTop="1" thickBot="1" x14ac:dyDescent="0.25">
      <c r="A24" s="22" t="s">
        <v>180</v>
      </c>
      <c r="B24" s="21"/>
      <c r="C24" s="21"/>
      <c r="D24" s="49">
        <f t="shared" ref="D24:AB24" si="0">SUM(D25:D50)</f>
        <v>0</v>
      </c>
      <c r="E24" s="49">
        <f t="shared" si="0"/>
        <v>0</v>
      </c>
      <c r="F24" s="49">
        <f t="shared" si="0"/>
        <v>0</v>
      </c>
      <c r="G24" s="49">
        <f t="shared" si="0"/>
        <v>0</v>
      </c>
      <c r="H24" s="49">
        <f t="shared" si="0"/>
        <v>0</v>
      </c>
      <c r="I24" s="49">
        <f t="shared" si="0"/>
        <v>0</v>
      </c>
      <c r="J24" s="49">
        <f t="shared" si="0"/>
        <v>0</v>
      </c>
      <c r="K24" s="49">
        <f t="shared" si="0"/>
        <v>0</v>
      </c>
      <c r="L24" s="49">
        <f t="shared" si="0"/>
        <v>0</v>
      </c>
      <c r="M24" s="49">
        <f t="shared" si="0"/>
        <v>0</v>
      </c>
      <c r="N24" s="49">
        <f t="shared" si="0"/>
        <v>0</v>
      </c>
      <c r="O24" s="49">
        <f t="shared" si="0"/>
        <v>0</v>
      </c>
      <c r="P24" s="49">
        <f t="shared" si="0"/>
        <v>0</v>
      </c>
      <c r="Q24" s="49">
        <f t="shared" si="0"/>
        <v>0</v>
      </c>
      <c r="R24" s="49">
        <f t="shared" si="0"/>
        <v>0</v>
      </c>
      <c r="S24" s="49">
        <f t="shared" si="0"/>
        <v>0</v>
      </c>
      <c r="T24" s="49">
        <f t="shared" si="0"/>
        <v>0</v>
      </c>
      <c r="U24" s="49">
        <f t="shared" si="0"/>
        <v>0</v>
      </c>
      <c r="V24" s="49">
        <f t="shared" si="0"/>
        <v>0</v>
      </c>
      <c r="W24" s="49">
        <f t="shared" si="0"/>
        <v>0</v>
      </c>
      <c r="X24" s="49">
        <f t="shared" si="0"/>
        <v>0</v>
      </c>
      <c r="Y24" s="49">
        <f t="shared" si="0"/>
        <v>0</v>
      </c>
      <c r="Z24" s="49">
        <f t="shared" si="0"/>
        <v>0</v>
      </c>
      <c r="AA24" s="49">
        <f t="shared" si="0"/>
        <v>0</v>
      </c>
      <c r="AB24" s="49">
        <f t="shared" si="0"/>
        <v>0</v>
      </c>
    </row>
    <row r="25" spans="1:28" s="20" customFormat="1" ht="9.75" thickTop="1" x14ac:dyDescent="0.15">
      <c r="A25" s="24"/>
      <c r="B25" s="30"/>
      <c r="C25" s="24"/>
      <c r="D25" s="45">
        <f>E25+SUM(G25:AB25)</f>
        <v>0</v>
      </c>
      <c r="E25" s="51"/>
      <c r="F25" s="51"/>
      <c r="G25" s="51"/>
      <c r="H25" s="51"/>
      <c r="I25" s="47"/>
      <c r="J25" s="51"/>
      <c r="K25" s="51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s="20" customFormat="1" ht="9" x14ac:dyDescent="0.15">
      <c r="A26" s="24"/>
      <c r="B26" s="30"/>
      <c r="C26" s="24"/>
      <c r="D26" s="45">
        <f t="shared" ref="D26:D50" si="1">E26+SUM(G26:AB26)</f>
        <v>0</v>
      </c>
      <c r="E26" s="51"/>
      <c r="F26" s="51"/>
      <c r="G26" s="51"/>
      <c r="H26" s="51"/>
      <c r="I26" s="47"/>
      <c r="J26" s="51"/>
      <c r="K26" s="51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spans="1:28" s="20" customFormat="1" ht="9" x14ac:dyDescent="0.15">
      <c r="A27" s="24"/>
      <c r="B27" s="30"/>
      <c r="C27" s="24"/>
      <c r="D27" s="45">
        <f t="shared" si="1"/>
        <v>0</v>
      </c>
      <c r="E27" s="51"/>
      <c r="F27" s="51"/>
      <c r="G27" s="51"/>
      <c r="H27" s="51"/>
      <c r="I27" s="47"/>
      <c r="J27" s="51"/>
      <c r="K27" s="51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</row>
    <row r="28" spans="1:28" s="20" customFormat="1" ht="9" x14ac:dyDescent="0.15">
      <c r="A28" s="24"/>
      <c r="B28" s="30"/>
      <c r="C28" s="24"/>
      <c r="D28" s="45">
        <f t="shared" si="1"/>
        <v>0</v>
      </c>
      <c r="E28" s="51"/>
      <c r="F28" s="51"/>
      <c r="G28" s="51"/>
      <c r="H28" s="51"/>
      <c r="I28" s="47"/>
      <c r="J28" s="51"/>
      <c r="K28" s="51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</row>
    <row r="29" spans="1:28" s="20" customFormat="1" ht="9" x14ac:dyDescent="0.15">
      <c r="A29" s="24"/>
      <c r="B29" s="30"/>
      <c r="C29" s="24"/>
      <c r="D29" s="45">
        <f t="shared" si="1"/>
        <v>0</v>
      </c>
      <c r="E29" s="51"/>
      <c r="F29" s="51"/>
      <c r="G29" s="51"/>
      <c r="H29" s="51"/>
      <c r="I29" s="47"/>
      <c r="J29" s="51"/>
      <c r="K29" s="51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spans="1:28" s="20" customFormat="1" ht="9" x14ac:dyDescent="0.15">
      <c r="A30" s="24"/>
      <c r="B30" s="30"/>
      <c r="C30" s="24"/>
      <c r="D30" s="45">
        <f t="shared" si="1"/>
        <v>0</v>
      </c>
      <c r="E30" s="51"/>
      <c r="F30" s="51"/>
      <c r="G30" s="51"/>
      <c r="H30" s="51"/>
      <c r="I30" s="47"/>
      <c r="J30" s="51"/>
      <c r="K30" s="51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28" s="20" customFormat="1" ht="9" x14ac:dyDescent="0.15">
      <c r="A31" s="24"/>
      <c r="B31" s="30"/>
      <c r="C31" s="24"/>
      <c r="D31" s="45">
        <f t="shared" si="1"/>
        <v>0</v>
      </c>
      <c r="E31" s="51"/>
      <c r="F31" s="51"/>
      <c r="G31" s="51"/>
      <c r="H31" s="51"/>
      <c r="I31" s="47"/>
      <c r="J31" s="51"/>
      <c r="K31" s="51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8" s="20" customFormat="1" ht="9" x14ac:dyDescent="0.15">
      <c r="A32" s="24"/>
      <c r="B32" s="30"/>
      <c r="C32" s="24"/>
      <c r="D32" s="45">
        <f t="shared" si="1"/>
        <v>0</v>
      </c>
      <c r="E32" s="51"/>
      <c r="F32" s="51"/>
      <c r="G32" s="51"/>
      <c r="H32" s="51"/>
      <c r="I32" s="47"/>
      <c r="J32" s="51"/>
      <c r="K32" s="51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20" customFormat="1" ht="9" x14ac:dyDescent="0.15">
      <c r="A33" s="24"/>
      <c r="B33" s="30"/>
      <c r="C33" s="24"/>
      <c r="D33" s="45">
        <f t="shared" si="1"/>
        <v>0</v>
      </c>
      <c r="E33" s="51"/>
      <c r="F33" s="51"/>
      <c r="G33" s="51"/>
      <c r="H33" s="51"/>
      <c r="I33" s="47"/>
      <c r="J33" s="51"/>
      <c r="K33" s="51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s="20" customFormat="1" ht="9" x14ac:dyDescent="0.15">
      <c r="A34" s="24"/>
      <c r="B34" s="30"/>
      <c r="C34" s="24"/>
      <c r="D34" s="45">
        <f t="shared" si="1"/>
        <v>0</v>
      </c>
      <c r="E34" s="51"/>
      <c r="F34" s="51"/>
      <c r="G34" s="51"/>
      <c r="H34" s="51"/>
      <c r="I34" s="47"/>
      <c r="J34" s="51"/>
      <c r="K34" s="51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s="20" customFormat="1" ht="9" x14ac:dyDescent="0.15">
      <c r="A35" s="24"/>
      <c r="B35" s="30"/>
      <c r="C35" s="24"/>
      <c r="D35" s="45">
        <f t="shared" si="1"/>
        <v>0</v>
      </c>
      <c r="E35" s="51"/>
      <c r="F35" s="51"/>
      <c r="G35" s="51"/>
      <c r="H35" s="51"/>
      <c r="I35" s="47"/>
      <c r="J35" s="51"/>
      <c r="K35" s="51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s="20" customFormat="1" ht="9" x14ac:dyDescent="0.15">
      <c r="A36" s="24"/>
      <c r="B36" s="30"/>
      <c r="C36" s="24"/>
      <c r="D36" s="45">
        <f t="shared" si="1"/>
        <v>0</v>
      </c>
      <c r="E36" s="51"/>
      <c r="F36" s="51"/>
      <c r="G36" s="51"/>
      <c r="H36" s="51"/>
      <c r="I36" s="47"/>
      <c r="J36" s="51"/>
      <c r="K36" s="51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s="20" customFormat="1" ht="9" x14ac:dyDescent="0.15">
      <c r="A37" s="24"/>
      <c r="B37" s="30"/>
      <c r="C37" s="24"/>
      <c r="D37" s="45">
        <f t="shared" si="1"/>
        <v>0</v>
      </c>
      <c r="E37" s="51"/>
      <c r="F37" s="51"/>
      <c r="G37" s="51"/>
      <c r="H37" s="51"/>
      <c r="I37" s="47"/>
      <c r="J37" s="51"/>
      <c r="K37" s="51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s="20" customFormat="1" ht="9" x14ac:dyDescent="0.15">
      <c r="A38" s="24"/>
      <c r="B38" s="30"/>
      <c r="C38" s="24"/>
      <c r="D38" s="45">
        <f t="shared" si="1"/>
        <v>0</v>
      </c>
      <c r="E38" s="51"/>
      <c r="F38" s="51"/>
      <c r="G38" s="51"/>
      <c r="H38" s="51"/>
      <c r="I38" s="47"/>
      <c r="J38" s="51"/>
      <c r="K38" s="51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s="20" customFormat="1" ht="9" x14ac:dyDescent="0.15">
      <c r="A39" s="24"/>
      <c r="B39" s="30"/>
      <c r="C39" s="24"/>
      <c r="D39" s="45">
        <f t="shared" si="1"/>
        <v>0</v>
      </c>
      <c r="E39" s="51"/>
      <c r="F39" s="51"/>
      <c r="G39" s="51"/>
      <c r="H39" s="51"/>
      <c r="I39" s="47"/>
      <c r="J39" s="51"/>
      <c r="K39" s="51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s="20" customFormat="1" ht="9" x14ac:dyDescent="0.15">
      <c r="A40" s="24"/>
      <c r="B40" s="30"/>
      <c r="C40" s="24"/>
      <c r="D40" s="45">
        <f t="shared" si="1"/>
        <v>0</v>
      </c>
      <c r="E40" s="51"/>
      <c r="F40" s="51"/>
      <c r="G40" s="51"/>
      <c r="H40" s="51"/>
      <c r="I40" s="47"/>
      <c r="J40" s="51"/>
      <c r="K40" s="51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s="20" customFormat="1" ht="9" x14ac:dyDescent="0.15">
      <c r="A41" s="24"/>
      <c r="B41" s="30"/>
      <c r="C41" s="24"/>
      <c r="D41" s="45">
        <f t="shared" si="1"/>
        <v>0</v>
      </c>
      <c r="E41" s="51"/>
      <c r="F41" s="51"/>
      <c r="G41" s="51"/>
      <c r="H41" s="51"/>
      <c r="I41" s="47"/>
      <c r="J41" s="51"/>
      <c r="K41" s="51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spans="1:28" s="20" customFormat="1" ht="9" x14ac:dyDescent="0.15">
      <c r="A42" s="24"/>
      <c r="B42" s="30"/>
      <c r="C42" s="24"/>
      <c r="D42" s="45">
        <f t="shared" si="1"/>
        <v>0</v>
      </c>
      <c r="E42" s="51"/>
      <c r="F42" s="51"/>
      <c r="G42" s="51"/>
      <c r="H42" s="51"/>
      <c r="I42" s="47"/>
      <c r="J42" s="51"/>
      <c r="K42" s="51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s="20" customFormat="1" ht="9" x14ac:dyDescent="0.15">
      <c r="A43" s="24"/>
      <c r="B43" s="30"/>
      <c r="C43" s="24"/>
      <c r="D43" s="45">
        <f t="shared" si="1"/>
        <v>0</v>
      </c>
      <c r="E43" s="51"/>
      <c r="F43" s="51"/>
      <c r="G43" s="51"/>
      <c r="H43" s="51"/>
      <c r="I43" s="47"/>
      <c r="J43" s="51"/>
      <c r="K43" s="51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s="20" customFormat="1" ht="9" x14ac:dyDescent="0.15">
      <c r="A44" s="24"/>
      <c r="B44" s="30"/>
      <c r="C44" s="24"/>
      <c r="D44" s="45">
        <f t="shared" si="1"/>
        <v>0</v>
      </c>
      <c r="E44" s="51"/>
      <c r="F44" s="51"/>
      <c r="G44" s="51"/>
      <c r="H44" s="51"/>
      <c r="I44" s="47"/>
      <c r="J44" s="51"/>
      <c r="K44" s="51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s="20" customFormat="1" ht="9" x14ac:dyDescent="0.15">
      <c r="A45" s="24"/>
      <c r="B45" s="30"/>
      <c r="C45" s="24"/>
      <c r="D45" s="45">
        <f t="shared" si="1"/>
        <v>0</v>
      </c>
      <c r="E45" s="51"/>
      <c r="F45" s="51"/>
      <c r="G45" s="51"/>
      <c r="H45" s="51"/>
      <c r="I45" s="47"/>
      <c r="J45" s="51"/>
      <c r="K45" s="51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28" s="20" customFormat="1" ht="9" x14ac:dyDescent="0.15">
      <c r="A46" s="24"/>
      <c r="B46" s="30"/>
      <c r="C46" s="24"/>
      <c r="D46" s="45">
        <f t="shared" si="1"/>
        <v>0</v>
      </c>
      <c r="E46" s="51"/>
      <c r="F46" s="51"/>
      <c r="G46" s="51"/>
      <c r="H46" s="51"/>
      <c r="I46" s="47"/>
      <c r="J46" s="51"/>
      <c r="K46" s="51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s="20" customFormat="1" ht="9" x14ac:dyDescent="0.15">
      <c r="A47" s="24"/>
      <c r="B47" s="30"/>
      <c r="C47" s="24"/>
      <c r="D47" s="45">
        <f t="shared" si="1"/>
        <v>0</v>
      </c>
      <c r="E47" s="51"/>
      <c r="F47" s="51"/>
      <c r="G47" s="51"/>
      <c r="H47" s="51"/>
      <c r="I47" s="47"/>
      <c r="J47" s="51"/>
      <c r="K47" s="51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s="20" customFormat="1" ht="9" x14ac:dyDescent="0.15">
      <c r="A48" s="24"/>
      <c r="B48" s="30"/>
      <c r="C48" s="24"/>
      <c r="D48" s="45">
        <f t="shared" si="1"/>
        <v>0</v>
      </c>
      <c r="E48" s="51"/>
      <c r="F48" s="51"/>
      <c r="G48" s="51"/>
      <c r="H48" s="51"/>
      <c r="I48" s="47"/>
      <c r="J48" s="51"/>
      <c r="K48" s="51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28" s="20" customFormat="1" ht="9" x14ac:dyDescent="0.15">
      <c r="A49" s="24"/>
      <c r="B49" s="30"/>
      <c r="C49" s="24"/>
      <c r="D49" s="45">
        <f t="shared" si="1"/>
        <v>0</v>
      </c>
      <c r="E49" s="51"/>
      <c r="F49" s="51"/>
      <c r="G49" s="51"/>
      <c r="H49" s="51"/>
      <c r="I49" s="47"/>
      <c r="J49" s="51"/>
      <c r="K49" s="51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:28" s="20" customFormat="1" ht="9" x14ac:dyDescent="0.15">
      <c r="A50" s="24"/>
      <c r="B50" s="30"/>
      <c r="C50" s="24"/>
      <c r="D50" s="45">
        <f t="shared" si="1"/>
        <v>0</v>
      </c>
      <c r="E50" s="51"/>
      <c r="F50" s="51"/>
      <c r="G50" s="51"/>
      <c r="H50" s="51"/>
      <c r="I50" s="47"/>
      <c r="J50" s="51"/>
      <c r="K50" s="51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x14ac:dyDescent="0.2"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x14ac:dyDescent="0.2"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x14ac:dyDescent="0.2"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spans="1:28" x14ac:dyDescent="0.2"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</row>
    <row r="55" spans="1:28" x14ac:dyDescent="0.2"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</row>
    <row r="56" spans="1:28" x14ac:dyDescent="0.2"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28" x14ac:dyDescent="0.2"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x14ac:dyDescent="0.2"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</row>
    <row r="59" spans="1:28" x14ac:dyDescent="0.2"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</row>
    <row r="60" spans="1:28" x14ac:dyDescent="0.2"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</row>
    <row r="61" spans="1:28" x14ac:dyDescent="0.2"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</row>
    <row r="62" spans="1:28" x14ac:dyDescent="0.2"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</row>
    <row r="63" spans="1:28" x14ac:dyDescent="0.2"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</row>
    <row r="64" spans="1:28" x14ac:dyDescent="0.2"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</row>
    <row r="65" spans="4:28" x14ac:dyDescent="0.2"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</row>
    <row r="66" spans="4:28" x14ac:dyDescent="0.2"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</row>
    <row r="67" spans="4:28" x14ac:dyDescent="0.2"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</row>
    <row r="68" spans="4:28" x14ac:dyDescent="0.2"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</row>
    <row r="69" spans="4:28" x14ac:dyDescent="0.2"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spans="4:28" x14ac:dyDescent="0.2"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</row>
    <row r="71" spans="4:28" x14ac:dyDescent="0.2"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spans="4:28" x14ac:dyDescent="0.2"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</sheetData>
  <conditionalFormatting sqref="D13">
    <cfRule type="expression" dxfId="1" priority="2">
      <formula>AND(D13&lt;TODAY())</formula>
    </cfRule>
  </conditionalFormatting>
  <conditionalFormatting sqref="I17">
    <cfRule type="expression" dxfId="0" priority="1">
      <formula>AND(D13&lt;TODAY())</formula>
    </cfRule>
  </conditionalFormatting>
  <pageMargins left="0.78740157480314965" right="0.78740157480314965" top="0.98425196850393704" bottom="0.98425196850393704" header="0.51181102362204722" footer="0.51181102362204722"/>
  <pageSetup paperSize="8" fitToWidth="2" orientation="landscape" r:id="rId1"/>
  <headerFooter alignWithMargins="0">
    <oddHeader xml:space="preserve">&amp;L&amp;9UFT-gp
DAAF - SAP&amp;C&amp;9File di input DAAF
&amp;A&amp;R&amp;9
&amp;P / &amp;N </oddHeader>
    <oddFooter>&amp;L&amp;F&amp;7, &amp;D&amp;C&amp;R&amp;D &amp;T&amp;9, Versione del modulo: DAAF 5.0 del 01.12.2025</oddFooter>
  </headerFooter>
  <rowBreaks count="1" manualBreakCount="1">
    <brk id="20" max="6553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UBA_Daten-Inputfile_Finanzplanung_Version_04.09.2017"/>
    <f:field ref="objsubject" par="" edit="true" text=""/>
    <f:field ref="objcreatedby" par="" text="Schild, Clemens (BAV - scc)"/>
    <f:field ref="objcreatedat" par="" text="04.09.2017 10:56:33"/>
    <f:field ref="objchangedby" par="" text="Schild, Clemens (BAV - scc)"/>
    <f:field ref="objmodifiedat" par="" text="11.09.2017 16:39:32"/>
    <f:field ref="doc_FSCFOLIO_1_1001_FieldDocumentNumber" par="" text=""/>
    <f:field ref="doc_FSCFOLIO_1_1001_FieldSubject" par="" edit="true" text=""/>
    <f:field ref="FSCFOLIO_1_1001_FieldCurrentUser" par="" text="Clemens Schild"/>
    <f:field ref="CCAPRECONFIG_15_1001_Objektname" par="" edit="true" text="RUBA_Daten-Inputfile_Finanzplanung_Version_04.09.2017"/>
    <f:field ref="CHPRECONFIG_1_1001_Objektname" par="" edit="true" text="RUBA_Daten-Inputfile_Finanzplanung_Version_04.09.2017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Kennzahlen Finanzplanung</vt:lpstr>
      <vt:lpstr>planification financière</vt:lpstr>
      <vt:lpstr>pianificazione finanziaria</vt:lpstr>
      <vt:lpstr>'Kennzahlen Finanzplanung'!Drucktitel</vt:lpstr>
      <vt:lpstr>'pianificazione finanziaria'!Drucktitel</vt:lpstr>
      <vt:lpstr>'planification financière'!Drucktitel</vt:lpstr>
    </vt:vector>
  </TitlesOfParts>
  <Manager>Christophe Kauer</Manager>
  <Company>SBB AG, I-F-PIC-FOEV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NeatGB Kosten-Controlling per 31.12.2015</dc:title>
  <dc:subject>Kofat-File NeatGB</dc:subject>
  <dc:creator>Bresson Sylvia BAV</dc:creator>
  <cp:keywords>Granid; NEATGB; Kofatfile; Kosten-Controlling</cp:keywords>
  <dc:description>Definitive Lieferung an das BAV am 03.02.2016</dc:description>
  <cp:lastModifiedBy>Pfrunder Jolanda BAV</cp:lastModifiedBy>
  <cp:lastPrinted>2017-09-04T10:14:55Z</cp:lastPrinted>
  <dcterms:created xsi:type="dcterms:W3CDTF">2000-01-26T06:56:55Z</dcterms:created>
  <dcterms:modified xsi:type="dcterms:W3CDTF">2025-11-12T09:04:49Z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BAVTEMPL@102.1950:Amtstitel">
    <vt:lpwstr>Abteilung Infrastruktur</vt:lpwstr>
  </property>
  <property fmtid="{D5CDD505-2E9C-101B-9397-08002B2CF9AE}" pid="4" name="FSC#BAVTEMPL@102.1950:AssignmentName">
    <vt:lpwstr/>
  </property>
  <property fmtid="{D5CDD505-2E9C-101B-9397-08002B2CF9AE}" pid="5" name="FSC#BAVTEMPL@102.1950:BAVShortsign">
    <vt:lpwstr>scc</vt:lpwstr>
  </property>
  <property fmtid="{D5CDD505-2E9C-101B-9397-08002B2CF9AE}" pid="6" name="FSC#BAVTEMPL@102.1950:DocumentID">
    <vt:lpwstr>236</vt:lpwstr>
  </property>
  <property fmtid="{D5CDD505-2E9C-101B-9397-08002B2CF9AE}" pid="7" name="FSC#BAVTEMPL@102.1950:Dossierref">
    <vt:lpwstr/>
  </property>
  <property fmtid="{D5CDD505-2E9C-101B-9397-08002B2CF9AE}" pid="8" name="FSC#BAVTEMPL@102.1950:EmpfName">
    <vt:lpwstr/>
  </property>
  <property fmtid="{D5CDD505-2E9C-101B-9397-08002B2CF9AE}" pid="9" name="FSC#BAVTEMPL@102.1950:EmpfName_AP">
    <vt:lpwstr/>
  </property>
  <property fmtid="{D5CDD505-2E9C-101B-9397-08002B2CF9AE}" pid="10" name="FSC#BAVTEMPL@102.1950:EmpfOrt">
    <vt:lpwstr/>
  </property>
  <property fmtid="{D5CDD505-2E9C-101B-9397-08002B2CF9AE}" pid="11" name="FSC#BAVTEMPL@102.1950:EmpfPLZ">
    <vt:lpwstr/>
  </property>
  <property fmtid="{D5CDD505-2E9C-101B-9397-08002B2CF9AE}" pid="12" name="FSC#BAVTEMPL@102.1950:EmpfStrasse">
    <vt:lpwstr/>
  </property>
  <property fmtid="{D5CDD505-2E9C-101B-9397-08002B2CF9AE}" pid="13" name="FSC#BAVTEMPL@102.1950:EmpfOrt_AP">
    <vt:lpwstr/>
  </property>
  <property fmtid="{D5CDD505-2E9C-101B-9397-08002B2CF9AE}" pid="14" name="FSC#BAVTEMPL@102.1950:EmpfPLZ_AP">
    <vt:lpwstr/>
  </property>
  <property fmtid="{D5CDD505-2E9C-101B-9397-08002B2CF9AE}" pid="15" name="FSC#BAVTEMPL@102.1950:EmpfStrasse_AP">
    <vt:lpwstr/>
  </property>
  <property fmtid="{D5CDD505-2E9C-101B-9397-08002B2CF9AE}" pid="16" name="FSC#BAVTEMPL@102.1950:FileRespEmail">
    <vt:lpwstr>clemens.schild@bav.admin.ch</vt:lpwstr>
  </property>
  <property fmtid="{D5CDD505-2E9C-101B-9397-08002B2CF9AE}" pid="17" name="FSC#BAVTEMPL@102.1950:FileRespFax">
    <vt:lpwstr>+41 58 462 55 95</vt:lpwstr>
  </property>
  <property fmtid="{D5CDD505-2E9C-101B-9397-08002B2CF9AE}" pid="18" name="FSC#BAVTEMPL@102.1950:FileRespHome">
    <vt:lpwstr>Ittigen</vt:lpwstr>
  </property>
  <property fmtid="{D5CDD505-2E9C-101B-9397-08002B2CF9AE}" pid="19" name="FSC#BAVTEMPL@102.1950:FileResponsible">
    <vt:lpwstr>Clemens Schild</vt:lpwstr>
  </property>
  <property fmtid="{D5CDD505-2E9C-101B-9397-08002B2CF9AE}" pid="20" name="FSC#BAVTEMPL@102.1950:FileRespOrg">
    <vt:lpwstr>Grossprojekte (BAV)</vt:lpwstr>
  </property>
  <property fmtid="{D5CDD505-2E9C-101B-9397-08002B2CF9AE}" pid="21" name="FSC#BAVTEMPL@102.1950:FileRespOrgHome">
    <vt:lpwstr/>
  </property>
  <property fmtid="{D5CDD505-2E9C-101B-9397-08002B2CF9AE}" pid="22" name="FSC#BAVTEMPL@102.1950:FileRespOrgStreet">
    <vt:lpwstr/>
  </property>
  <property fmtid="{D5CDD505-2E9C-101B-9397-08002B2CF9AE}" pid="23" name="FSC#BAVTEMPL@102.1950:FileRespOrgZipCode">
    <vt:lpwstr/>
  </property>
  <property fmtid="{D5CDD505-2E9C-101B-9397-08002B2CF9AE}" pid="24" name="FSC#BAVTEMPL@102.1950:FileRespOU">
    <vt:lpwstr>Grossprojekte</vt:lpwstr>
  </property>
  <property fmtid="{D5CDD505-2E9C-101B-9397-08002B2CF9AE}" pid="25" name="FSC#BAVTEMPL@102.1950:FileRespStreet">
    <vt:lpwstr>Mühlestrasse 6</vt:lpwstr>
  </property>
  <property fmtid="{D5CDD505-2E9C-101B-9397-08002B2CF9AE}" pid="26" name="FSC#BAVTEMPL@102.1950:FileRespTel">
    <vt:lpwstr>+41 58 465 03 89</vt:lpwstr>
  </property>
  <property fmtid="{D5CDD505-2E9C-101B-9397-08002B2CF9AE}" pid="27" name="FSC#BAVTEMPL@102.1950:FileRespZipCode">
    <vt:lpwstr>3063</vt:lpwstr>
  </property>
  <property fmtid="{D5CDD505-2E9C-101B-9397-08002B2CF9AE}" pid="28" name="FSC#BAVTEMPL@102.1950:ForeignNumber">
    <vt:lpwstr/>
  </property>
  <property fmtid="{D5CDD505-2E9C-101B-9397-08002B2CF9AE}" pid="29" name="FSC#BAVTEMPL@102.1950:NameFileResponsible">
    <vt:lpwstr>Schild</vt:lpwstr>
  </property>
  <property fmtid="{D5CDD505-2E9C-101B-9397-08002B2CF9AE}" pid="30" name="FSC#BAVTEMPL@102.1950:OutAttachPhysic">
    <vt:lpwstr/>
  </property>
  <property fmtid="{D5CDD505-2E9C-101B-9397-08002B2CF9AE}" pid="31" name="FSC#BAVTEMPL@102.1950:Registrierdatum">
    <vt:lpwstr/>
  </property>
  <property fmtid="{D5CDD505-2E9C-101B-9397-08002B2CF9AE}" pid="32" name="FSC#BAVTEMPL@102.1950:RegPlanPos">
    <vt:lpwstr>BAV-230.0</vt:lpwstr>
  </property>
  <property fmtid="{D5CDD505-2E9C-101B-9397-08002B2CF9AE}" pid="33" name="FSC#BAVTEMPL@102.1950:Subject">
    <vt:lpwstr/>
  </property>
  <property fmtid="{D5CDD505-2E9C-101B-9397-08002B2CF9AE}" pid="34" name="FSC#BAVTEMPL@102.1950:TitleDossier">
    <vt:lpwstr/>
  </property>
  <property fmtid="{D5CDD505-2E9C-101B-9397-08002B2CF9AE}" pid="35" name="FSC#BAVTEMPL@102.1950:UserFunction">
    <vt:lpwstr>Sektion</vt:lpwstr>
  </property>
  <property fmtid="{D5CDD505-2E9C-101B-9397-08002B2CF9AE}" pid="36" name="FSC#BAVTEMPL@102.1950:VornameNameFileResponsible">
    <vt:lpwstr>Clemens</vt:lpwstr>
  </property>
  <property fmtid="{D5CDD505-2E9C-101B-9397-08002B2CF9AE}" pid="37" name="FSC#BAVTEMPL@102.1950:ZusendungAm">
    <vt:lpwstr/>
  </property>
  <property fmtid="{D5CDD505-2E9C-101B-9397-08002B2CF9AE}" pid="38" name="FSC#BAVTEMPL@102.1950:SubFileState">
    <vt:lpwstr/>
  </property>
  <property fmtid="{D5CDD505-2E9C-101B-9397-08002B2CF9AE}" pid="39" name="FSC#UVEKCFG@15.1700:Function">
    <vt:lpwstr>Sektion</vt:lpwstr>
  </property>
  <property fmtid="{D5CDD505-2E9C-101B-9397-08002B2CF9AE}" pid="40" name="FSC#UVEKCFG@15.1700:FileRespOrg">
    <vt:lpwstr>Grossprojekte</vt:lpwstr>
  </property>
  <property fmtid="{D5CDD505-2E9C-101B-9397-08002B2CF9AE}" pid="41" name="FSC#UVEKCFG@15.1700:DefaultGroupFileResponsible">
    <vt:lpwstr>Grossprojekte</vt:lpwstr>
  </property>
  <property fmtid="{D5CDD505-2E9C-101B-9397-08002B2CF9AE}" pid="42" name="FSC#UVEKCFG@15.1700:FileRespFunction">
    <vt:lpwstr>Sektion</vt:lpwstr>
  </property>
  <property fmtid="{D5CDD505-2E9C-101B-9397-08002B2CF9AE}" pid="43" name="FSC#UVEKCFG@15.1700:AssignedClassification">
    <vt:lpwstr/>
  </property>
  <property fmtid="{D5CDD505-2E9C-101B-9397-08002B2CF9AE}" pid="44" name="FSC#UVEKCFG@15.1700:AssignedClassificationCode">
    <vt:lpwstr/>
  </property>
  <property fmtid="{D5CDD505-2E9C-101B-9397-08002B2CF9AE}" pid="45" name="FSC#UVEKCFG@15.1700:FileResponsible">
    <vt:lpwstr>Clemens Schild</vt:lpwstr>
  </property>
  <property fmtid="{D5CDD505-2E9C-101B-9397-08002B2CF9AE}" pid="46" name="FSC#UVEKCFG@15.1700:FileResponsibleTel">
    <vt:lpwstr>+41 58 465 03 89</vt:lpwstr>
  </property>
  <property fmtid="{D5CDD505-2E9C-101B-9397-08002B2CF9AE}" pid="47" name="FSC#UVEKCFG@15.1700:FileResponsibleEmail">
    <vt:lpwstr>clemens.schild@bav.admin.ch</vt:lpwstr>
  </property>
  <property fmtid="{D5CDD505-2E9C-101B-9397-08002B2CF9AE}" pid="48" name="FSC#UVEKCFG@15.1700:FileResponsibleFax">
    <vt:lpwstr>+41 58 462 55 95</vt:lpwstr>
  </property>
  <property fmtid="{D5CDD505-2E9C-101B-9397-08002B2CF9AE}" pid="49" name="FSC#UVEKCFG@15.1700:FileResponsibleAddress">
    <vt:lpwstr>Mühlestrasse 6, 3063 Ittigen</vt:lpwstr>
  </property>
  <property fmtid="{D5CDD505-2E9C-101B-9397-08002B2CF9AE}" pid="50" name="FSC#UVEKCFG@15.1700:FileResponsibleStreet">
    <vt:lpwstr>Mühlestrasse 6</vt:lpwstr>
  </property>
  <property fmtid="{D5CDD505-2E9C-101B-9397-08002B2CF9AE}" pid="51" name="FSC#UVEKCFG@15.1700:FileResponsiblezipcode">
    <vt:lpwstr>3063</vt:lpwstr>
  </property>
  <property fmtid="{D5CDD505-2E9C-101B-9397-08002B2CF9AE}" pid="52" name="FSC#UVEKCFG@15.1700:FileResponsiblecity">
    <vt:lpwstr>Ittigen</vt:lpwstr>
  </property>
  <property fmtid="{D5CDD505-2E9C-101B-9397-08002B2CF9AE}" pid="53" name="FSC#UVEKCFG@15.1700:FileResponsibleAbbreviation">
    <vt:lpwstr>scc</vt:lpwstr>
  </property>
  <property fmtid="{D5CDD505-2E9C-101B-9397-08002B2CF9AE}" pid="54" name="FSC#UVEKCFG@15.1700:FileRespOrgHome">
    <vt:lpwstr/>
  </property>
  <property fmtid="{D5CDD505-2E9C-101B-9397-08002B2CF9AE}" pid="55" name="FSC#UVEKCFG@15.1700:CurrUserAbbreviation">
    <vt:lpwstr>scc</vt:lpwstr>
  </property>
  <property fmtid="{D5CDD505-2E9C-101B-9397-08002B2CF9AE}" pid="56" name="FSC#UVEKCFG@15.1700:CategoryReference">
    <vt:lpwstr>BAV-230.0</vt:lpwstr>
  </property>
  <property fmtid="{D5CDD505-2E9C-101B-9397-08002B2CF9AE}" pid="57" name="FSC#UVEKCFG@15.1700:cooAddress">
    <vt:lpwstr>COO.2125.100.2.10089090</vt:lpwstr>
  </property>
  <property fmtid="{D5CDD505-2E9C-101B-9397-08002B2CF9AE}" pid="58" name="FSC#UVEKCFG@15.1700:sleeveFileReference">
    <vt:lpwstr/>
  </property>
  <property fmtid="{D5CDD505-2E9C-101B-9397-08002B2CF9AE}" pid="59" name="FSC#UVEKCFG@15.1700:BureauName">
    <vt:lpwstr/>
  </property>
  <property fmtid="{D5CDD505-2E9C-101B-9397-08002B2CF9AE}" pid="60" name="FSC#UVEKCFG@15.1700:BureauShortName">
    <vt:lpwstr/>
  </property>
  <property fmtid="{D5CDD505-2E9C-101B-9397-08002B2CF9AE}" pid="61" name="FSC#UVEKCFG@15.1700:BureauWebsite">
    <vt:lpwstr/>
  </property>
  <property fmtid="{D5CDD505-2E9C-101B-9397-08002B2CF9AE}" pid="62" name="FSC#UVEKCFG@15.1700:SubFileTitle">
    <vt:lpwstr>RUBA_Daten-Inputfile_Finanzplanung_Version_04.09.2017</vt:lpwstr>
  </property>
  <property fmtid="{D5CDD505-2E9C-101B-9397-08002B2CF9AE}" pid="63" name="FSC#UVEKCFG@15.1700:ForeignNumber">
    <vt:lpwstr/>
  </property>
  <property fmtid="{D5CDD505-2E9C-101B-9397-08002B2CF9AE}" pid="64" name="FSC#UVEKCFG@15.1700:Amtstitel">
    <vt:lpwstr>Abteilung Infrastruktur</vt:lpwstr>
  </property>
  <property fmtid="{D5CDD505-2E9C-101B-9397-08002B2CF9AE}" pid="65" name="FSC#UVEKCFG@15.1700:ZusendungAm">
    <vt:lpwstr/>
  </property>
  <property fmtid="{D5CDD505-2E9C-101B-9397-08002B2CF9AE}" pid="66" name="FSC#UVEKCFG@15.1700:SignerLeft">
    <vt:lpwstr/>
  </property>
  <property fmtid="{D5CDD505-2E9C-101B-9397-08002B2CF9AE}" pid="67" name="FSC#UVEKCFG@15.1700:SignerRight">
    <vt:lpwstr/>
  </property>
  <property fmtid="{D5CDD505-2E9C-101B-9397-08002B2CF9AE}" pid="68" name="FSC#UVEKCFG@15.1700:SignerLeftJobTitle">
    <vt:lpwstr/>
  </property>
  <property fmtid="{D5CDD505-2E9C-101B-9397-08002B2CF9AE}" pid="69" name="FSC#UVEKCFG@15.1700:SignerRightJobTitle">
    <vt:lpwstr/>
  </property>
  <property fmtid="{D5CDD505-2E9C-101B-9397-08002B2CF9AE}" pid="70" name="FSC#UVEKCFG@15.1700:SignerLeftFunction">
    <vt:lpwstr/>
  </property>
  <property fmtid="{D5CDD505-2E9C-101B-9397-08002B2CF9AE}" pid="71" name="FSC#UVEKCFG@15.1700:SignerRightFunction">
    <vt:lpwstr/>
  </property>
  <property fmtid="{D5CDD505-2E9C-101B-9397-08002B2CF9AE}" pid="72" name="FSC#UVEKCFG@15.1700:SignerLeftUserRoleGroup">
    <vt:lpwstr/>
  </property>
  <property fmtid="{D5CDD505-2E9C-101B-9397-08002B2CF9AE}" pid="73" name="FSC#UVEKCFG@15.1700:SignerRightUserRoleGroup">
    <vt:lpwstr/>
  </property>
  <property fmtid="{D5CDD505-2E9C-101B-9397-08002B2CF9AE}" pid="74" name="FSC#COOELAK@1.1001:Subject">
    <vt:lpwstr/>
  </property>
  <property fmtid="{D5CDD505-2E9C-101B-9397-08002B2CF9AE}" pid="75" name="FSC#COOELAK@1.1001:FileReference">
    <vt:lpwstr>BAV-230.0-00007</vt:lpwstr>
  </property>
  <property fmtid="{D5CDD505-2E9C-101B-9397-08002B2CF9AE}" pid="76" name="FSC#COOELAK@1.1001:FileRefYear">
    <vt:lpwstr>2014</vt:lpwstr>
  </property>
  <property fmtid="{D5CDD505-2E9C-101B-9397-08002B2CF9AE}" pid="77" name="FSC#COOELAK@1.1001:FileRefOrdinal">
    <vt:lpwstr>7</vt:lpwstr>
  </property>
  <property fmtid="{D5CDD505-2E9C-101B-9397-08002B2CF9AE}" pid="78" name="FSC#COOELAK@1.1001:FileRefOU">
    <vt:lpwstr>gp</vt:lpwstr>
  </property>
  <property fmtid="{D5CDD505-2E9C-101B-9397-08002B2CF9AE}" pid="79" name="FSC#COOELAK@1.1001:Organization">
    <vt:lpwstr/>
  </property>
  <property fmtid="{D5CDD505-2E9C-101B-9397-08002B2CF9AE}" pid="80" name="FSC#COOELAK@1.1001:Owner">
    <vt:lpwstr>Schild Clemens</vt:lpwstr>
  </property>
  <property fmtid="{D5CDD505-2E9C-101B-9397-08002B2CF9AE}" pid="81" name="FSC#COOELAK@1.1001:OwnerExtension">
    <vt:lpwstr>+41 58 465 03 89</vt:lpwstr>
  </property>
  <property fmtid="{D5CDD505-2E9C-101B-9397-08002B2CF9AE}" pid="82" name="FSC#COOELAK@1.1001:OwnerFaxExtension">
    <vt:lpwstr>+41 58 462 55 95</vt:lpwstr>
  </property>
  <property fmtid="{D5CDD505-2E9C-101B-9397-08002B2CF9AE}" pid="83" name="FSC#COOELAK@1.1001:DispatchedBy">
    <vt:lpwstr/>
  </property>
  <property fmtid="{D5CDD505-2E9C-101B-9397-08002B2CF9AE}" pid="84" name="FSC#COOELAK@1.1001:DispatchedAt">
    <vt:lpwstr/>
  </property>
  <property fmtid="{D5CDD505-2E9C-101B-9397-08002B2CF9AE}" pid="85" name="FSC#COOELAK@1.1001:ApprovedBy">
    <vt:lpwstr/>
  </property>
  <property fmtid="{D5CDD505-2E9C-101B-9397-08002B2CF9AE}" pid="86" name="FSC#COOELAK@1.1001:ApprovedAt">
    <vt:lpwstr/>
  </property>
  <property fmtid="{D5CDD505-2E9C-101B-9397-08002B2CF9AE}" pid="87" name="FSC#COOELAK@1.1001:Department">
    <vt:lpwstr>Grossprojekte (BAV)</vt:lpwstr>
  </property>
  <property fmtid="{D5CDD505-2E9C-101B-9397-08002B2CF9AE}" pid="88" name="FSC#COOELAK@1.1001:CreatedAt">
    <vt:lpwstr>04.09.2017</vt:lpwstr>
  </property>
  <property fmtid="{D5CDD505-2E9C-101B-9397-08002B2CF9AE}" pid="89" name="FSC#COOELAK@1.1001:OU">
    <vt:lpwstr>Grossprojekte (BAV)</vt:lpwstr>
  </property>
  <property fmtid="{D5CDD505-2E9C-101B-9397-08002B2CF9AE}" pid="90" name="FSC#COOELAK@1.1001:Priority">
    <vt:lpwstr> ()</vt:lpwstr>
  </property>
  <property fmtid="{D5CDD505-2E9C-101B-9397-08002B2CF9AE}" pid="91" name="FSC#COOELAK@1.1001:ObjBarCode">
    <vt:lpwstr>*COO.2125.100.2.10089090*</vt:lpwstr>
  </property>
  <property fmtid="{D5CDD505-2E9C-101B-9397-08002B2CF9AE}" pid="92" name="FSC#COOELAK@1.1001:RefBarCode">
    <vt:lpwstr>*COO.2125.100.2.10089089*</vt:lpwstr>
  </property>
  <property fmtid="{D5CDD505-2E9C-101B-9397-08002B2CF9AE}" pid="93" name="FSC#COOELAK@1.1001:FileRefBarCode">
    <vt:lpwstr>*BAV-230.0-00007*</vt:lpwstr>
  </property>
  <property fmtid="{D5CDD505-2E9C-101B-9397-08002B2CF9AE}" pid="94" name="FSC#COOELAK@1.1001:ExternalRef">
    <vt:lpwstr/>
  </property>
  <property fmtid="{D5CDD505-2E9C-101B-9397-08002B2CF9AE}" pid="95" name="FSC#COOELAK@1.1001:IncomingNumber">
    <vt:lpwstr/>
  </property>
  <property fmtid="{D5CDD505-2E9C-101B-9397-08002B2CF9AE}" pid="96" name="FSC#COOELAK@1.1001:IncomingSubject">
    <vt:lpwstr/>
  </property>
  <property fmtid="{D5CDD505-2E9C-101B-9397-08002B2CF9AE}" pid="97" name="FSC#COOELAK@1.1001:ProcessResponsible">
    <vt:lpwstr/>
  </property>
  <property fmtid="{D5CDD505-2E9C-101B-9397-08002B2CF9AE}" pid="98" name="FSC#COOELAK@1.1001:ProcessResponsiblePhone">
    <vt:lpwstr/>
  </property>
  <property fmtid="{D5CDD505-2E9C-101B-9397-08002B2CF9AE}" pid="99" name="FSC#COOELAK@1.1001:ProcessResponsibleMail">
    <vt:lpwstr/>
  </property>
  <property fmtid="{D5CDD505-2E9C-101B-9397-08002B2CF9AE}" pid="100" name="FSC#COOELAK@1.1001:ProcessResponsibleFax">
    <vt:lpwstr/>
  </property>
  <property fmtid="{D5CDD505-2E9C-101B-9397-08002B2CF9AE}" pid="101" name="FSC#COOELAK@1.1001:ApproverFirstName">
    <vt:lpwstr/>
  </property>
  <property fmtid="{D5CDD505-2E9C-101B-9397-08002B2CF9AE}" pid="102" name="FSC#COOELAK@1.1001:ApproverSurName">
    <vt:lpwstr/>
  </property>
  <property fmtid="{D5CDD505-2E9C-101B-9397-08002B2CF9AE}" pid="103" name="FSC#COOELAK@1.1001:ApproverTitle">
    <vt:lpwstr/>
  </property>
  <property fmtid="{D5CDD505-2E9C-101B-9397-08002B2CF9AE}" pid="104" name="FSC#COOELAK@1.1001:ExternalDate">
    <vt:lpwstr/>
  </property>
  <property fmtid="{D5CDD505-2E9C-101B-9397-08002B2CF9AE}" pid="105" name="FSC#COOELAK@1.1001:SettlementApprovedAt">
    <vt:lpwstr/>
  </property>
  <property fmtid="{D5CDD505-2E9C-101B-9397-08002B2CF9AE}" pid="106" name="FSC#COOELAK@1.1001:BaseNumber">
    <vt:lpwstr>BAV-230.0</vt:lpwstr>
  </property>
  <property fmtid="{D5CDD505-2E9C-101B-9397-08002B2CF9AE}" pid="107" name="FSC#COOELAK@1.1001:CurrentUserRolePos">
    <vt:lpwstr>Sachbearbeiter/in</vt:lpwstr>
  </property>
  <property fmtid="{D5CDD505-2E9C-101B-9397-08002B2CF9AE}" pid="108" name="FSC#COOELAK@1.1001:CurrentUserEmail">
    <vt:lpwstr>clemens.schild@bav.admin.ch</vt:lpwstr>
  </property>
  <property fmtid="{D5CDD505-2E9C-101B-9397-08002B2CF9AE}" pid="109" name="FSC#ELAKGOV@1.1001:PersonalSubjGender">
    <vt:lpwstr/>
  </property>
  <property fmtid="{D5CDD505-2E9C-101B-9397-08002B2CF9AE}" pid="110" name="FSC#ELAKGOV@1.1001:PersonalSubjFirstName">
    <vt:lpwstr/>
  </property>
  <property fmtid="{D5CDD505-2E9C-101B-9397-08002B2CF9AE}" pid="111" name="FSC#ELAKGOV@1.1001:PersonalSubjSurName">
    <vt:lpwstr/>
  </property>
  <property fmtid="{D5CDD505-2E9C-101B-9397-08002B2CF9AE}" pid="112" name="FSC#ELAKGOV@1.1001:PersonalSubjSalutation">
    <vt:lpwstr/>
  </property>
  <property fmtid="{D5CDD505-2E9C-101B-9397-08002B2CF9AE}" pid="113" name="FSC#ELAKGOV@1.1001:PersonalSubjAddress">
    <vt:lpwstr/>
  </property>
  <property fmtid="{D5CDD505-2E9C-101B-9397-08002B2CF9AE}" pid="114" name="FSC#ATSTATECFG@1.1001:Office">
    <vt:lpwstr/>
  </property>
  <property fmtid="{D5CDD505-2E9C-101B-9397-08002B2CF9AE}" pid="115" name="FSC#ATSTATECFG@1.1001:Agent">
    <vt:lpwstr>Clemens Schild</vt:lpwstr>
  </property>
  <property fmtid="{D5CDD505-2E9C-101B-9397-08002B2CF9AE}" pid="116" name="FSC#ATSTATECFG@1.1001:AgentPhone">
    <vt:lpwstr>+41 58 465 03 89</vt:lpwstr>
  </property>
  <property fmtid="{D5CDD505-2E9C-101B-9397-08002B2CF9AE}" pid="117" name="FSC#ATSTATECFG@1.1001:DepartmentFax">
    <vt:lpwstr/>
  </property>
  <property fmtid="{D5CDD505-2E9C-101B-9397-08002B2CF9AE}" pid="118" name="FSC#ATSTATECFG@1.1001:DepartmentEmail">
    <vt:lpwstr/>
  </property>
  <property fmtid="{D5CDD505-2E9C-101B-9397-08002B2CF9AE}" pid="119" name="FSC#ATSTATECFG@1.1001:SubfileDate">
    <vt:lpwstr/>
  </property>
  <property fmtid="{D5CDD505-2E9C-101B-9397-08002B2CF9AE}" pid="120" name="FSC#ATSTATECFG@1.1001:SubfileSubject">
    <vt:lpwstr>RUBA_Daten-Inputfile_Berichterstattung_Version_27.07.2016</vt:lpwstr>
  </property>
  <property fmtid="{D5CDD505-2E9C-101B-9397-08002B2CF9AE}" pid="121" name="FSC#ATSTATECFG@1.1001:DepartmentZipCode">
    <vt:lpwstr/>
  </property>
  <property fmtid="{D5CDD505-2E9C-101B-9397-08002B2CF9AE}" pid="122" name="FSC#ATSTATECFG@1.1001:DepartmentCountry">
    <vt:lpwstr/>
  </property>
  <property fmtid="{D5CDD505-2E9C-101B-9397-08002B2CF9AE}" pid="123" name="FSC#ATSTATECFG@1.1001:DepartmentCity">
    <vt:lpwstr/>
  </property>
  <property fmtid="{D5CDD505-2E9C-101B-9397-08002B2CF9AE}" pid="124" name="FSC#ATSTATECFG@1.1001:DepartmentStreet">
    <vt:lpwstr/>
  </property>
  <property fmtid="{D5CDD505-2E9C-101B-9397-08002B2CF9AE}" pid="125" name="FSC#ATSTATECFG@1.1001:DepartmentDVR">
    <vt:lpwstr/>
  </property>
  <property fmtid="{D5CDD505-2E9C-101B-9397-08002B2CF9AE}" pid="126" name="FSC#ATSTATECFG@1.1001:DepartmentUID">
    <vt:lpwstr/>
  </property>
  <property fmtid="{D5CDD505-2E9C-101B-9397-08002B2CF9AE}" pid="127" name="FSC#ATSTATECFG@1.1001:SubfileReference">
    <vt:lpwstr>BAV-230.0-00007/00017/00001/00003</vt:lpwstr>
  </property>
  <property fmtid="{D5CDD505-2E9C-101B-9397-08002B2CF9AE}" pid="128" name="FSC#ATSTATECFG@1.1001:Clause">
    <vt:lpwstr/>
  </property>
  <property fmtid="{D5CDD505-2E9C-101B-9397-08002B2CF9AE}" pid="129" name="FSC#ATSTATECFG@1.1001:ApprovedSignature">
    <vt:lpwstr/>
  </property>
  <property fmtid="{D5CDD505-2E9C-101B-9397-08002B2CF9AE}" pid="130" name="FSC#ATSTATECFG@1.1001:BankAccount">
    <vt:lpwstr/>
  </property>
  <property fmtid="{D5CDD505-2E9C-101B-9397-08002B2CF9AE}" pid="131" name="FSC#ATSTATECFG@1.1001:BankAccountOwner">
    <vt:lpwstr/>
  </property>
  <property fmtid="{D5CDD505-2E9C-101B-9397-08002B2CF9AE}" pid="132" name="FSC#ATSTATECFG@1.1001:BankInstitute">
    <vt:lpwstr/>
  </property>
  <property fmtid="{D5CDD505-2E9C-101B-9397-08002B2CF9AE}" pid="133" name="FSC#ATSTATECFG@1.1001:BankAccountID">
    <vt:lpwstr/>
  </property>
  <property fmtid="{D5CDD505-2E9C-101B-9397-08002B2CF9AE}" pid="134" name="FSC#ATSTATECFG@1.1001:BankAccountIBAN">
    <vt:lpwstr/>
  </property>
  <property fmtid="{D5CDD505-2E9C-101B-9397-08002B2CF9AE}" pid="135" name="FSC#ATSTATECFG@1.1001:BankAccountBIC">
    <vt:lpwstr/>
  </property>
  <property fmtid="{D5CDD505-2E9C-101B-9397-08002B2CF9AE}" pid="136" name="FSC#ATSTATECFG@1.1001:BankName">
    <vt:lpwstr/>
  </property>
  <property fmtid="{D5CDD505-2E9C-101B-9397-08002B2CF9AE}" pid="137" name="FSC#COOSYSTEM@1.1:Container">
    <vt:lpwstr>COO.2125.100.2.10089090</vt:lpwstr>
  </property>
  <property fmtid="{D5CDD505-2E9C-101B-9397-08002B2CF9AE}" pid="138" name="FSC#FSCFOLIO@1.1001:docpropproject">
    <vt:lpwstr/>
  </property>
  <property fmtid="{D5CDD505-2E9C-101B-9397-08002B2CF9AE}" pid="139" name="FSC#UVEKCFG@15.1700:DocumentNumber">
    <vt:lpwstr>2017-09-04-0236</vt:lpwstr>
  </property>
  <property fmtid="{D5CDD505-2E9C-101B-9397-08002B2CF9AE}" pid="140" name="FSC#UVEKCFG@15.1700:AssignmentNumber">
    <vt:lpwstr/>
  </property>
  <property fmtid="{D5CDD505-2E9C-101B-9397-08002B2CF9AE}" pid="141" name="FSC#UVEKCFG@15.1700:EM_Personal">
    <vt:lpwstr/>
  </property>
  <property fmtid="{D5CDD505-2E9C-101B-9397-08002B2CF9AE}" pid="142" name="FSC#UVEKCFG@15.1700:EM_Geschlecht">
    <vt:lpwstr/>
  </property>
  <property fmtid="{D5CDD505-2E9C-101B-9397-08002B2CF9AE}" pid="143" name="FSC#UVEKCFG@15.1700:EM_GebDatum">
    <vt:lpwstr/>
  </property>
  <property fmtid="{D5CDD505-2E9C-101B-9397-08002B2CF9AE}" pid="144" name="FSC#UVEKCFG@15.1700:EM_Funktion">
    <vt:lpwstr/>
  </property>
  <property fmtid="{D5CDD505-2E9C-101B-9397-08002B2CF9AE}" pid="145" name="FSC#UVEKCFG@15.1700:EM_Beruf">
    <vt:lpwstr/>
  </property>
  <property fmtid="{D5CDD505-2E9C-101B-9397-08002B2CF9AE}" pid="146" name="FSC#UVEKCFG@15.1700:EM_SVNR">
    <vt:lpwstr/>
  </property>
  <property fmtid="{D5CDD505-2E9C-101B-9397-08002B2CF9AE}" pid="147" name="FSC#UVEKCFG@15.1700:EM_Familienstand">
    <vt:lpwstr/>
  </property>
  <property fmtid="{D5CDD505-2E9C-101B-9397-08002B2CF9AE}" pid="148" name="FSC#UVEKCFG@15.1700:EM_Muttersprache">
    <vt:lpwstr/>
  </property>
  <property fmtid="{D5CDD505-2E9C-101B-9397-08002B2CF9AE}" pid="149" name="FSC#UVEKCFG@15.1700:EM_Geboren_in">
    <vt:lpwstr/>
  </property>
  <property fmtid="{D5CDD505-2E9C-101B-9397-08002B2CF9AE}" pid="150" name="FSC#UVEKCFG@15.1700:EM_Briefanrede">
    <vt:lpwstr/>
  </property>
  <property fmtid="{D5CDD505-2E9C-101B-9397-08002B2CF9AE}" pid="151" name="FSC#UVEKCFG@15.1700:EM_Kommunikationssprache">
    <vt:lpwstr/>
  </property>
  <property fmtid="{D5CDD505-2E9C-101B-9397-08002B2CF9AE}" pid="152" name="FSC#UVEKCFG@15.1700:EM_Webseite">
    <vt:lpwstr/>
  </property>
  <property fmtid="{D5CDD505-2E9C-101B-9397-08002B2CF9AE}" pid="153" name="FSC#UVEKCFG@15.1700:EM_TelNr_Business">
    <vt:lpwstr/>
  </property>
  <property fmtid="{D5CDD505-2E9C-101B-9397-08002B2CF9AE}" pid="154" name="FSC#UVEKCFG@15.1700:EM_TelNr_Private">
    <vt:lpwstr/>
  </property>
  <property fmtid="{D5CDD505-2E9C-101B-9397-08002B2CF9AE}" pid="155" name="FSC#UVEKCFG@15.1700:EM_TelNr_Mobile">
    <vt:lpwstr/>
  </property>
  <property fmtid="{D5CDD505-2E9C-101B-9397-08002B2CF9AE}" pid="156" name="FSC#UVEKCFG@15.1700:EM_TelNr_Other">
    <vt:lpwstr/>
  </property>
  <property fmtid="{D5CDD505-2E9C-101B-9397-08002B2CF9AE}" pid="157" name="FSC#UVEKCFG@15.1700:EM_TelNr_Fax">
    <vt:lpwstr/>
  </property>
  <property fmtid="{D5CDD505-2E9C-101B-9397-08002B2CF9AE}" pid="158" name="FSC#UVEKCFG@15.1700:EM_EMail1">
    <vt:lpwstr/>
  </property>
  <property fmtid="{D5CDD505-2E9C-101B-9397-08002B2CF9AE}" pid="159" name="FSC#UVEKCFG@15.1700:EM_EMail2">
    <vt:lpwstr/>
  </property>
  <property fmtid="{D5CDD505-2E9C-101B-9397-08002B2CF9AE}" pid="160" name="FSC#UVEKCFG@15.1700:EM_EMail3">
    <vt:lpwstr/>
  </property>
  <property fmtid="{D5CDD505-2E9C-101B-9397-08002B2CF9AE}" pid="161" name="FSC#UVEKCFG@15.1700:EM_Name">
    <vt:lpwstr/>
  </property>
  <property fmtid="{D5CDD505-2E9C-101B-9397-08002B2CF9AE}" pid="162" name="FSC#UVEKCFG@15.1700:EM_UID">
    <vt:lpwstr/>
  </property>
  <property fmtid="{D5CDD505-2E9C-101B-9397-08002B2CF9AE}" pid="163" name="FSC#UVEKCFG@15.1700:EM_Rechtsform">
    <vt:lpwstr/>
  </property>
  <property fmtid="{D5CDD505-2E9C-101B-9397-08002B2CF9AE}" pid="164" name="FSC#UVEKCFG@15.1700:EM_Klassifizierung">
    <vt:lpwstr/>
  </property>
  <property fmtid="{D5CDD505-2E9C-101B-9397-08002B2CF9AE}" pid="165" name="FSC#UVEKCFG@15.1700:EM_Gruendungsjahr">
    <vt:lpwstr/>
  </property>
  <property fmtid="{D5CDD505-2E9C-101B-9397-08002B2CF9AE}" pid="166" name="FSC#UVEKCFG@15.1700:EM_Versandart">
    <vt:lpwstr>B-Post</vt:lpwstr>
  </property>
  <property fmtid="{D5CDD505-2E9C-101B-9397-08002B2CF9AE}" pid="167" name="FSC#UVEKCFG@15.1700:EM_Versandvermek">
    <vt:lpwstr/>
  </property>
  <property fmtid="{D5CDD505-2E9C-101B-9397-08002B2CF9AE}" pid="168" name="FSC#UVEKCFG@15.1700:EM_Anrede">
    <vt:lpwstr/>
  </property>
  <property fmtid="{D5CDD505-2E9C-101B-9397-08002B2CF9AE}" pid="169" name="FSC#UVEKCFG@15.1700:EM_Titel">
    <vt:lpwstr/>
  </property>
  <property fmtid="{D5CDD505-2E9C-101B-9397-08002B2CF9AE}" pid="170" name="FSC#UVEKCFG@15.1700:EM_Nachgestellter_Titel">
    <vt:lpwstr/>
  </property>
  <property fmtid="{D5CDD505-2E9C-101B-9397-08002B2CF9AE}" pid="171" name="FSC#UVEKCFG@15.1700:EM_Vorname">
    <vt:lpwstr/>
  </property>
  <property fmtid="{D5CDD505-2E9C-101B-9397-08002B2CF9AE}" pid="172" name="FSC#UVEKCFG@15.1700:EM_Nachname">
    <vt:lpwstr/>
  </property>
  <property fmtid="{D5CDD505-2E9C-101B-9397-08002B2CF9AE}" pid="173" name="FSC#UVEKCFG@15.1700:EM_Kurzbezeichnung">
    <vt:lpwstr/>
  </property>
  <property fmtid="{D5CDD505-2E9C-101B-9397-08002B2CF9AE}" pid="174" name="FSC#UVEKCFG@15.1700:EM_Organisations_Zeile_1">
    <vt:lpwstr/>
  </property>
  <property fmtid="{D5CDD505-2E9C-101B-9397-08002B2CF9AE}" pid="175" name="FSC#UVEKCFG@15.1700:EM_Organisations_Zeile_2">
    <vt:lpwstr/>
  </property>
  <property fmtid="{D5CDD505-2E9C-101B-9397-08002B2CF9AE}" pid="176" name="FSC#UVEKCFG@15.1700:EM_Organisations_Zeile_3">
    <vt:lpwstr/>
  </property>
  <property fmtid="{D5CDD505-2E9C-101B-9397-08002B2CF9AE}" pid="177" name="FSC#UVEKCFG@15.1700:EM_Strasse">
    <vt:lpwstr/>
  </property>
  <property fmtid="{D5CDD505-2E9C-101B-9397-08002B2CF9AE}" pid="178" name="FSC#UVEKCFG@15.1700:EM_Hausnummer">
    <vt:lpwstr/>
  </property>
  <property fmtid="{D5CDD505-2E9C-101B-9397-08002B2CF9AE}" pid="179" name="FSC#UVEKCFG@15.1700:EM_Strasse2">
    <vt:lpwstr/>
  </property>
  <property fmtid="{D5CDD505-2E9C-101B-9397-08002B2CF9AE}" pid="180" name="FSC#UVEKCFG@15.1700:EM_Hausnummer_Zusatz">
    <vt:lpwstr/>
  </property>
  <property fmtid="{D5CDD505-2E9C-101B-9397-08002B2CF9AE}" pid="181" name="FSC#UVEKCFG@15.1700:EM_Postfach">
    <vt:lpwstr/>
  </property>
  <property fmtid="{D5CDD505-2E9C-101B-9397-08002B2CF9AE}" pid="182" name="FSC#UVEKCFG@15.1700:EM_PLZ">
    <vt:lpwstr/>
  </property>
  <property fmtid="{D5CDD505-2E9C-101B-9397-08002B2CF9AE}" pid="183" name="FSC#UVEKCFG@15.1700:EM_Ort">
    <vt:lpwstr/>
  </property>
  <property fmtid="{D5CDD505-2E9C-101B-9397-08002B2CF9AE}" pid="184" name="FSC#UVEKCFG@15.1700:EM_Land">
    <vt:lpwstr/>
  </property>
  <property fmtid="{D5CDD505-2E9C-101B-9397-08002B2CF9AE}" pid="185" name="FSC#UVEKCFG@15.1700:EM_E_Mail_Adresse">
    <vt:lpwstr/>
  </property>
  <property fmtid="{D5CDD505-2E9C-101B-9397-08002B2CF9AE}" pid="186" name="FSC#UVEKCFG@15.1700:EM_Funktionsbezeichnung">
    <vt:lpwstr/>
  </property>
  <property fmtid="{D5CDD505-2E9C-101B-9397-08002B2CF9AE}" pid="187" name="FSC#UVEKCFG@15.1700:EM_Serienbrieffeld_1">
    <vt:lpwstr/>
  </property>
  <property fmtid="{D5CDD505-2E9C-101B-9397-08002B2CF9AE}" pid="188" name="FSC#UVEKCFG@15.1700:EM_Serienbrieffeld_2">
    <vt:lpwstr/>
  </property>
  <property fmtid="{D5CDD505-2E9C-101B-9397-08002B2CF9AE}" pid="189" name="FSC#UVEKCFG@15.1700:EM_Serienbrieffeld_3">
    <vt:lpwstr/>
  </property>
  <property fmtid="{D5CDD505-2E9C-101B-9397-08002B2CF9AE}" pid="190" name="FSC#UVEKCFG@15.1700:EM_Serienbrieffeld_4">
    <vt:lpwstr/>
  </property>
  <property fmtid="{D5CDD505-2E9C-101B-9397-08002B2CF9AE}" pid="191" name="FSC#UVEKCFG@15.1700:EM_Serienbrieffeld_5">
    <vt:lpwstr/>
  </property>
  <property fmtid="{D5CDD505-2E9C-101B-9397-08002B2CF9AE}" pid="192" name="FSC#UVEKCFG@15.1700:EM_Address">
    <vt:lpwstr/>
  </property>
  <property fmtid="{D5CDD505-2E9C-101B-9397-08002B2CF9AE}" pid="193" name="FSC#UVEKCFG@15.1700:Abs_Nachname">
    <vt:lpwstr>Schild</vt:lpwstr>
  </property>
  <property fmtid="{D5CDD505-2E9C-101B-9397-08002B2CF9AE}" pid="194" name="FSC#UVEKCFG@15.1700:Abs_Vorname">
    <vt:lpwstr>Clemens</vt:lpwstr>
  </property>
  <property fmtid="{D5CDD505-2E9C-101B-9397-08002B2CF9AE}" pid="195" name="FSC#UVEKCFG@15.1700:Abs_Zeichen">
    <vt:lpwstr>scc</vt:lpwstr>
  </property>
  <property fmtid="{D5CDD505-2E9C-101B-9397-08002B2CF9AE}" pid="196" name="FSC#UVEKCFG@15.1700:Anrede">
    <vt:lpwstr/>
  </property>
  <property fmtid="{D5CDD505-2E9C-101B-9397-08002B2CF9AE}" pid="197" name="FSC#UVEKCFG@15.1700:EM_Versandartspez">
    <vt:lpwstr/>
  </property>
  <property fmtid="{D5CDD505-2E9C-101B-9397-08002B2CF9AE}" pid="198" name="FSC#UVEKCFG@15.1700:Briefdatum">
    <vt:lpwstr>01.03.2018</vt:lpwstr>
  </property>
  <property fmtid="{D5CDD505-2E9C-101B-9397-08002B2CF9AE}" pid="199" name="FSC#UVEKCFG@15.1700:Empf_Zeichen">
    <vt:lpwstr/>
  </property>
  <property fmtid="{D5CDD505-2E9C-101B-9397-08002B2CF9AE}" pid="200" name="FSC#UVEKCFG@15.1700:FilialePLZ">
    <vt:lpwstr/>
  </property>
  <property fmtid="{D5CDD505-2E9C-101B-9397-08002B2CF9AE}" pid="201" name="FSC#UVEKCFG@15.1700:Gegenstand">
    <vt:lpwstr>RUBA_Daten-Inputfile_Finanzplanung_Version_04.09.2017</vt:lpwstr>
  </property>
  <property fmtid="{D5CDD505-2E9C-101B-9397-08002B2CF9AE}" pid="202" name="FSC#UVEKCFG@15.1700:Nummer">
    <vt:lpwstr>2017-09-04-0236</vt:lpwstr>
  </property>
  <property fmtid="{D5CDD505-2E9C-101B-9397-08002B2CF9AE}" pid="203" name="FSC#UVEKCFG@15.1700:Unterschrift_Nachname">
    <vt:lpwstr/>
  </property>
  <property fmtid="{D5CDD505-2E9C-101B-9397-08002B2CF9AE}" pid="204" name="FSC#UVEKCFG@15.1700:Unterschrift_Vorname">
    <vt:lpwstr/>
  </property>
  <property fmtid="{D5CDD505-2E9C-101B-9397-08002B2CF9AE}" pid="205" name="FSC#UVEKCFG@15.1700:FileResponsibleStreetPostal">
    <vt:lpwstr/>
  </property>
  <property fmtid="{D5CDD505-2E9C-101B-9397-08002B2CF9AE}" pid="206" name="FSC#UVEKCFG@15.1700:FileResponsiblezipcodePostal">
    <vt:lpwstr>CH-3003</vt:lpwstr>
  </property>
  <property fmtid="{D5CDD505-2E9C-101B-9397-08002B2CF9AE}" pid="207" name="FSC#UVEKCFG@15.1700:FileResponsiblecityPostal">
    <vt:lpwstr>Bern</vt:lpwstr>
  </property>
  <property fmtid="{D5CDD505-2E9C-101B-9397-08002B2CF9AE}" pid="208" name="FSC#UVEKCFG@15.1700:FileResponsibleStreetInvoice">
    <vt:lpwstr>c/o DLZ FI EFD</vt:lpwstr>
  </property>
  <property fmtid="{D5CDD505-2E9C-101B-9397-08002B2CF9AE}" pid="209" name="FSC#UVEKCFG@15.1700:FileResponsiblezipcodeInvoice">
    <vt:lpwstr>3003</vt:lpwstr>
  </property>
  <property fmtid="{D5CDD505-2E9C-101B-9397-08002B2CF9AE}" pid="210" name="FSC#UVEKCFG@15.1700:FileResponsiblecityInvoice">
    <vt:lpwstr>Bern</vt:lpwstr>
  </property>
  <property fmtid="{D5CDD505-2E9C-101B-9397-08002B2CF9AE}" pid="211" name="FSC#UVEKCFG@15.1700:ResponsibleDefaultRoleOrg">
    <vt:lpwstr>gp</vt:lpwstr>
  </property>
  <property fmtid="{D5CDD505-2E9C-101B-9397-08002B2CF9AE}" pid="212" name="FSC#UVEKCFG@15.1700:SL_HStufe1">
    <vt:lpwstr/>
  </property>
  <property fmtid="{D5CDD505-2E9C-101B-9397-08002B2CF9AE}" pid="213" name="FSC#UVEKCFG@15.1700:SL_FStufe1">
    <vt:lpwstr/>
  </property>
  <property fmtid="{D5CDD505-2E9C-101B-9397-08002B2CF9AE}" pid="214" name="FSC#UVEKCFG@15.1700:SL_HStufe2">
    <vt:lpwstr/>
  </property>
  <property fmtid="{D5CDD505-2E9C-101B-9397-08002B2CF9AE}" pid="215" name="FSC#UVEKCFG@15.1700:SL_FStufe2">
    <vt:lpwstr/>
  </property>
  <property fmtid="{D5CDD505-2E9C-101B-9397-08002B2CF9AE}" pid="216" name="FSC#UVEKCFG@15.1700:SL_HStufe3">
    <vt:lpwstr/>
  </property>
  <property fmtid="{D5CDD505-2E9C-101B-9397-08002B2CF9AE}" pid="217" name="FSC#UVEKCFG@15.1700:SL_FStufe3">
    <vt:lpwstr/>
  </property>
  <property fmtid="{D5CDD505-2E9C-101B-9397-08002B2CF9AE}" pid="218" name="FSC#UVEKCFG@15.1700:SL_HStufe4">
    <vt:lpwstr/>
  </property>
  <property fmtid="{D5CDD505-2E9C-101B-9397-08002B2CF9AE}" pid="219" name="FSC#UVEKCFG@15.1700:SL_FStufe4">
    <vt:lpwstr/>
  </property>
  <property fmtid="{D5CDD505-2E9C-101B-9397-08002B2CF9AE}" pid="220" name="FSC#UVEKCFG@15.1700:SR_HStufe1">
    <vt:lpwstr/>
  </property>
  <property fmtid="{D5CDD505-2E9C-101B-9397-08002B2CF9AE}" pid="221" name="FSC#UVEKCFG@15.1700:SR_FStufe1">
    <vt:lpwstr/>
  </property>
  <property fmtid="{D5CDD505-2E9C-101B-9397-08002B2CF9AE}" pid="222" name="FSC#UVEKCFG@15.1700:SR_HStufe2">
    <vt:lpwstr/>
  </property>
  <property fmtid="{D5CDD505-2E9C-101B-9397-08002B2CF9AE}" pid="223" name="FSC#UVEKCFG@15.1700:SR_FStufe2">
    <vt:lpwstr/>
  </property>
  <property fmtid="{D5CDD505-2E9C-101B-9397-08002B2CF9AE}" pid="224" name="FSC#UVEKCFG@15.1700:SR_HStufe3">
    <vt:lpwstr/>
  </property>
  <property fmtid="{D5CDD505-2E9C-101B-9397-08002B2CF9AE}" pid="225" name="FSC#UVEKCFG@15.1700:SR_FStufe3">
    <vt:lpwstr/>
  </property>
  <property fmtid="{D5CDD505-2E9C-101B-9397-08002B2CF9AE}" pid="226" name="FSC#UVEKCFG@15.1700:SR_HStufe4">
    <vt:lpwstr/>
  </property>
  <property fmtid="{D5CDD505-2E9C-101B-9397-08002B2CF9AE}" pid="227" name="FSC#UVEKCFG@15.1700:SR_FStufe4">
    <vt:lpwstr/>
  </property>
  <property fmtid="{D5CDD505-2E9C-101B-9397-08002B2CF9AE}" pid="228" name="FSC#UVEKCFG@15.1700:FileResp_HStufe1">
    <vt:lpwstr/>
  </property>
  <property fmtid="{D5CDD505-2E9C-101B-9397-08002B2CF9AE}" pid="229" name="FSC#UVEKCFG@15.1700:FileResp_FStufe1">
    <vt:lpwstr>Sektion</vt:lpwstr>
  </property>
  <property fmtid="{D5CDD505-2E9C-101B-9397-08002B2CF9AE}" pid="230" name="FSC#UVEKCFG@15.1700:FileResp_HStufe2">
    <vt:lpwstr/>
  </property>
  <property fmtid="{D5CDD505-2E9C-101B-9397-08002B2CF9AE}" pid="231" name="FSC#UVEKCFG@15.1700:FileResp_FStufe2">
    <vt:lpwstr/>
  </property>
  <property fmtid="{D5CDD505-2E9C-101B-9397-08002B2CF9AE}" pid="232" name="FSC#UVEKCFG@15.1700:FileResp_HStufe3">
    <vt:lpwstr/>
  </property>
  <property fmtid="{D5CDD505-2E9C-101B-9397-08002B2CF9AE}" pid="233" name="FSC#UVEKCFG@15.1700:FileResp_FStufe3">
    <vt:lpwstr/>
  </property>
  <property fmtid="{D5CDD505-2E9C-101B-9397-08002B2CF9AE}" pid="234" name="FSC#UVEKCFG@15.1700:FileResp_HStufe4">
    <vt:lpwstr/>
  </property>
  <property fmtid="{D5CDD505-2E9C-101B-9397-08002B2CF9AE}" pid="235" name="FSC#UVEKCFG@15.1700:FileResp_FStufe4">
    <vt:lpwstr/>
  </property>
  <property fmtid="{D5CDD505-2E9C-101B-9397-08002B2CF9AE}" pid="236" name="MSIP_Label_aa112399-b73b-40c1-8af2-919b124b9d91_Enabled">
    <vt:lpwstr>true</vt:lpwstr>
  </property>
  <property fmtid="{D5CDD505-2E9C-101B-9397-08002B2CF9AE}" pid="237" name="MSIP_Label_aa112399-b73b-40c1-8af2-919b124b9d91_SetDate">
    <vt:lpwstr>2025-07-09T08:56:25Z</vt:lpwstr>
  </property>
  <property fmtid="{D5CDD505-2E9C-101B-9397-08002B2CF9AE}" pid="238" name="MSIP_Label_aa112399-b73b-40c1-8af2-919b124b9d91_Method">
    <vt:lpwstr>Privileged</vt:lpwstr>
  </property>
  <property fmtid="{D5CDD505-2E9C-101B-9397-08002B2CF9AE}" pid="239" name="MSIP_Label_aa112399-b73b-40c1-8af2-919b124b9d91_Name">
    <vt:lpwstr>L2</vt:lpwstr>
  </property>
  <property fmtid="{D5CDD505-2E9C-101B-9397-08002B2CF9AE}" pid="240" name="MSIP_Label_aa112399-b73b-40c1-8af2-919b124b9d91_SiteId">
    <vt:lpwstr>6ae27add-8276-4a38-88c1-3a9c1f973767</vt:lpwstr>
  </property>
  <property fmtid="{D5CDD505-2E9C-101B-9397-08002B2CF9AE}" pid="241" name="MSIP_Label_aa112399-b73b-40c1-8af2-919b124b9d91_ActionId">
    <vt:lpwstr>efa8ee06-5346-4115-a0d7-6f175d0c6ec3</vt:lpwstr>
  </property>
  <property fmtid="{D5CDD505-2E9C-101B-9397-08002B2CF9AE}" pid="242" name="MSIP_Label_aa112399-b73b-40c1-8af2-919b124b9d91_ContentBits">
    <vt:lpwstr>0</vt:lpwstr>
  </property>
  <property fmtid="{D5CDD505-2E9C-101B-9397-08002B2CF9AE}" pid="243" name="MSIP_Label_aa112399-b73b-40c1-8af2-919b124b9d91_Tag">
    <vt:lpwstr>10, 0, 1, 1</vt:lpwstr>
  </property>
</Properties>
</file>