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adb.intra.admin.ch\BAV$\Org\PK\km\Web (Inter- und Intranet)\_____2025\mz\"/>
    </mc:Choice>
  </mc:AlternateContent>
  <xr:revisionPtr revIDLastSave="0" documentId="8_{236E89FE-A812-4F8A-8153-153EB310833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nhang 1_Projektplan" sheetId="7" r:id="rId1"/>
    <sheet name="Anhang 3_Budget &amp; Finanzierung" sheetId="8" r:id="rId2"/>
    <sheet name="Anhang 6_KNA_Muster" sheetId="13" r:id="rId3"/>
    <sheet name="Anhang 6_KNA_Vorlage" sheetId="10" r:id="rId4"/>
  </sheets>
  <definedNames>
    <definedName name="Best" localSheetId="2">#REF!</definedName>
    <definedName name="Best" localSheetId="3">#REF!</definedName>
    <definedName name="Best">#REF!</definedName>
    <definedName name="Durée" localSheetId="2">#REF!</definedName>
    <definedName name="Durée" localSheetId="3">#REF!</definedName>
    <definedName name="Durée">#REF!</definedName>
    <definedName name="PVsingle" localSheetId="2">#REF!</definedName>
    <definedName name="PVsingle" localSheetId="3">#REF!</definedName>
    <definedName name="PVsingle">#REF!</definedName>
    <definedName name="Taux" localSheetId="2">'Anhang 6_KNA_Muster'!$J$10</definedName>
    <definedName name="Taux" localSheetId="3">'Anhang 6_KNA_Vorlage'!$J$10</definedName>
    <definedName name="Taux">#REF!</definedName>
    <definedName name="Trend" localSheetId="2">#REF!</definedName>
    <definedName name="Trend" localSheetId="3">#REF!</definedName>
    <definedName name="Trend">#REF!</definedName>
    <definedName name="Worst" localSheetId="2">#REF!</definedName>
    <definedName name="Worst" localSheetId="3">#REF!</definedName>
    <definedName name="Wor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F17" i="8"/>
  <c r="F11" i="8"/>
  <c r="F9" i="8"/>
  <c r="F10" i="8"/>
  <c r="D12" i="8"/>
  <c r="E12" i="8"/>
  <c r="C12" i="8"/>
  <c r="F15" i="8"/>
  <c r="F8" i="8"/>
  <c r="F12" i="8" s="1"/>
  <c r="Q46" i="13"/>
  <c r="P46" i="13"/>
  <c r="O46" i="13"/>
  <c r="L46" i="13"/>
  <c r="K46" i="13"/>
  <c r="Q45" i="13"/>
  <c r="P45" i="13"/>
  <c r="O45" i="13"/>
  <c r="L45" i="13"/>
  <c r="K45" i="13"/>
  <c r="Q44" i="13"/>
  <c r="P44" i="13"/>
  <c r="O44" i="13"/>
  <c r="L44" i="13"/>
  <c r="K44" i="13"/>
  <c r="Q43" i="13"/>
  <c r="P43" i="13"/>
  <c r="O43" i="13"/>
  <c r="L43" i="13"/>
  <c r="K43" i="13"/>
  <c r="Q42" i="13"/>
  <c r="P42" i="13"/>
  <c r="O42" i="13"/>
  <c r="L42" i="13"/>
  <c r="K42" i="13"/>
  <c r="Q41" i="13"/>
  <c r="P41" i="13"/>
  <c r="O41" i="13"/>
  <c r="L41" i="13"/>
  <c r="K41" i="13"/>
  <c r="Q40" i="13"/>
  <c r="P40" i="13"/>
  <c r="O40" i="13"/>
  <c r="L40" i="13"/>
  <c r="K40" i="13"/>
  <c r="Q39" i="13"/>
  <c r="P39" i="13"/>
  <c r="O39" i="13"/>
  <c r="L39" i="13"/>
  <c r="K39" i="13"/>
  <c r="Q38" i="13"/>
  <c r="P38" i="13"/>
  <c r="O38" i="13"/>
  <c r="L38" i="13"/>
  <c r="K38" i="13"/>
  <c r="Q37" i="13"/>
  <c r="P37" i="13"/>
  <c r="O37" i="13"/>
  <c r="L37" i="13"/>
  <c r="K37" i="13"/>
  <c r="L36" i="13"/>
  <c r="K36" i="13"/>
  <c r="L35" i="13"/>
  <c r="K35" i="13"/>
  <c r="Q27" i="13"/>
  <c r="P27" i="13"/>
  <c r="O27" i="13"/>
  <c r="L27" i="13"/>
  <c r="K27" i="13"/>
  <c r="Q26" i="13"/>
  <c r="P26" i="13"/>
  <c r="O26" i="13"/>
  <c r="L26" i="13"/>
  <c r="K26" i="13"/>
  <c r="Q25" i="13"/>
  <c r="P25" i="13"/>
  <c r="O25" i="13"/>
  <c r="L25" i="13"/>
  <c r="K25" i="13"/>
  <c r="Q24" i="13"/>
  <c r="P24" i="13"/>
  <c r="O24" i="13"/>
  <c r="L24" i="13"/>
  <c r="K24" i="13"/>
  <c r="Q23" i="13"/>
  <c r="P23" i="13"/>
  <c r="O23" i="13"/>
  <c r="L23" i="13"/>
  <c r="K23" i="13"/>
  <c r="Q22" i="13"/>
  <c r="P22" i="13"/>
  <c r="O22" i="13"/>
  <c r="L22" i="13"/>
  <c r="K22" i="13"/>
  <c r="Q21" i="13"/>
  <c r="P21" i="13"/>
  <c r="O21" i="13"/>
  <c r="L21" i="13"/>
  <c r="K21" i="13"/>
  <c r="Q20" i="13"/>
  <c r="P20" i="13"/>
  <c r="O20" i="13"/>
  <c r="L20" i="13"/>
  <c r="K20" i="13"/>
  <c r="L19" i="13"/>
  <c r="K19" i="13"/>
  <c r="L18" i="13"/>
  <c r="K18" i="13"/>
  <c r="L17" i="13"/>
  <c r="P17" i="13" s="1"/>
  <c r="K17" i="13"/>
  <c r="O17" i="13" s="1"/>
  <c r="Q16" i="13"/>
  <c r="P16" i="13"/>
  <c r="O16" i="13"/>
  <c r="L16" i="13"/>
  <c r="K16" i="13"/>
  <c r="F18" i="8" l="1"/>
  <c r="P36" i="13"/>
  <c r="P19" i="13"/>
  <c r="O18" i="13"/>
  <c r="Q35" i="13"/>
  <c r="Q19" i="13"/>
  <c r="O19" i="13"/>
  <c r="Q36" i="13"/>
  <c r="O36" i="13"/>
  <c r="O35" i="13"/>
  <c r="P35" i="13"/>
  <c r="P47" i="13" s="1"/>
  <c r="E53" i="13" s="1"/>
  <c r="P18" i="13"/>
  <c r="Q18" i="13"/>
  <c r="Q17" i="13"/>
  <c r="K46" i="10"/>
  <c r="K36" i="10"/>
  <c r="K37" i="10"/>
  <c r="K38" i="10"/>
  <c r="K39" i="10"/>
  <c r="K40" i="10"/>
  <c r="K41" i="10"/>
  <c r="K42" i="10"/>
  <c r="K43" i="10"/>
  <c r="K44" i="10"/>
  <c r="K45" i="10"/>
  <c r="K35" i="10"/>
  <c r="K17" i="10"/>
  <c r="K18" i="10"/>
  <c r="K19" i="10"/>
  <c r="K20" i="10"/>
  <c r="K21" i="10"/>
  <c r="K22" i="10"/>
  <c r="K23" i="10"/>
  <c r="K24" i="10"/>
  <c r="K25" i="10"/>
  <c r="K26" i="10"/>
  <c r="K27" i="10"/>
  <c r="K16" i="10"/>
  <c r="Q47" i="13" l="1"/>
  <c r="F53" i="13" s="1"/>
  <c r="O28" i="13"/>
  <c r="D54" i="13" s="1"/>
  <c r="P28" i="13"/>
  <c r="E54" i="13" s="1"/>
  <c r="E56" i="13" s="1"/>
  <c r="O47" i="13"/>
  <c r="D53" i="13" s="1"/>
  <c r="D56" i="13" s="1"/>
  <c r="Q28" i="13"/>
  <c r="F54" i="13" s="1"/>
  <c r="Q37" i="10"/>
  <c r="Q38" i="10"/>
  <c r="Q39" i="10"/>
  <c r="Q41" i="10"/>
  <c r="Q42" i="10"/>
  <c r="Q43" i="10"/>
  <c r="Q44" i="10"/>
  <c r="Q45" i="10"/>
  <c r="Q46" i="10"/>
  <c r="P36" i="10"/>
  <c r="P37" i="10"/>
  <c r="P38" i="10"/>
  <c r="P39" i="10"/>
  <c r="P41" i="10"/>
  <c r="P42" i="10"/>
  <c r="P43" i="10"/>
  <c r="P44" i="10"/>
  <c r="P45" i="10"/>
  <c r="O37" i="10"/>
  <c r="O38" i="10"/>
  <c r="O39" i="10"/>
  <c r="O41" i="10"/>
  <c r="O42" i="10"/>
  <c r="O43" i="10"/>
  <c r="O44" i="10"/>
  <c r="O45" i="10"/>
  <c r="Q17" i="10"/>
  <c r="Q18" i="10"/>
  <c r="Q19" i="10"/>
  <c r="Q20" i="10"/>
  <c r="Q22" i="10"/>
  <c r="Q23" i="10"/>
  <c r="Q24" i="10"/>
  <c r="Q25" i="10"/>
  <c r="Q26" i="10"/>
  <c r="Q27" i="10"/>
  <c r="P18" i="10"/>
  <c r="P19" i="10"/>
  <c r="P20" i="10"/>
  <c r="P22" i="10"/>
  <c r="P23" i="10"/>
  <c r="P24" i="10"/>
  <c r="P25" i="10"/>
  <c r="P26" i="10"/>
  <c r="P27" i="10"/>
  <c r="O17" i="10"/>
  <c r="O18" i="10"/>
  <c r="O19" i="10"/>
  <c r="O20" i="10"/>
  <c r="O22" i="10"/>
  <c r="O23" i="10"/>
  <c r="O24" i="10"/>
  <c r="O25" i="10"/>
  <c r="O26" i="10"/>
  <c r="O27" i="10"/>
  <c r="L36" i="10"/>
  <c r="Q36" i="10" s="1"/>
  <c r="L37" i="10"/>
  <c r="L38" i="10"/>
  <c r="L39" i="10"/>
  <c r="L40" i="10"/>
  <c r="Q40" i="10" s="1"/>
  <c r="L41" i="10"/>
  <c r="L42" i="10"/>
  <c r="L43" i="10"/>
  <c r="L44" i="10"/>
  <c r="L45" i="10"/>
  <c r="L46" i="10"/>
  <c r="P46" i="10" s="1"/>
  <c r="L35" i="10"/>
  <c r="P35" i="10" s="1"/>
  <c r="L17" i="10"/>
  <c r="P17" i="10" s="1"/>
  <c r="L18" i="10"/>
  <c r="L19" i="10"/>
  <c r="L20" i="10"/>
  <c r="L21" i="10"/>
  <c r="O21" i="10" s="1"/>
  <c r="L22" i="10"/>
  <c r="L23" i="10"/>
  <c r="L24" i="10"/>
  <c r="L25" i="10"/>
  <c r="L26" i="10"/>
  <c r="L27" i="10"/>
  <c r="L16" i="10"/>
  <c r="O16" i="10" s="1"/>
  <c r="F56" i="13" l="1"/>
  <c r="O36" i="10"/>
  <c r="D55" i="13"/>
  <c r="E55" i="13"/>
  <c r="P40" i="10"/>
  <c r="O40" i="10"/>
  <c r="F55" i="13"/>
  <c r="O46" i="10"/>
  <c r="P21" i="10"/>
  <c r="Q21" i="10"/>
  <c r="Q16" i="10"/>
  <c r="Q35" i="10"/>
  <c r="O35" i="10"/>
  <c r="P16" i="10"/>
  <c r="Q47" i="10" l="1"/>
  <c r="Q28" i="10"/>
  <c r="F54" i="10" s="1"/>
  <c r="O28" i="10"/>
  <c r="D54" i="10" s="1"/>
  <c r="P28" i="10"/>
  <c r="E54" i="10" s="1"/>
  <c r="O47" i="10"/>
  <c r="P47" i="10"/>
  <c r="E53" i="10" s="1"/>
  <c r="E56" i="10" l="1"/>
  <c r="F55" i="10"/>
  <c r="F53" i="10"/>
  <c r="F56" i="10" s="1"/>
  <c r="D55" i="10"/>
  <c r="D53" i="10"/>
  <c r="D56" i="10" s="1"/>
  <c r="E55" i="10"/>
</calcChain>
</file>

<file path=xl/sharedStrings.xml><?xml version="1.0" encoding="utf-8"?>
<sst xmlns="http://schemas.openxmlformats.org/spreadsheetml/2006/main" count="259" uniqueCount="105">
  <si>
    <t>Trend</t>
  </si>
  <si>
    <t>Best</t>
  </si>
  <si>
    <t>Worst</t>
  </si>
  <si>
    <t>Nbre de paiement (caché)</t>
  </si>
  <si>
    <t>Taux équivalent (caché)</t>
  </si>
  <si>
    <t>Liste</t>
  </si>
  <si>
    <t>Id</t>
  </si>
  <si>
    <t>CHF</t>
  </si>
  <si>
    <t>Kosten</t>
  </si>
  <si>
    <t>... (fügen Sie ggf. weitere Zeilen hinzu)</t>
  </si>
  <si>
    <t>[Partner 2]</t>
  </si>
  <si>
    <t>Eigenleistungen</t>
  </si>
  <si>
    <t>BAV-Anteil</t>
  </si>
  <si>
    <t>Totalfinanzierung</t>
  </si>
  <si>
    <t>Anhang 1 Projektplan</t>
  </si>
  <si>
    <t>Titel der Arbeitspakete gemäss der Tabelle im Kap. 3.3</t>
  </si>
  <si>
    <t>Projektstart</t>
  </si>
  <si>
    <t>Projektende</t>
  </si>
  <si>
    <t>[Arbeitspaket-Nr. 2: …]</t>
  </si>
  <si>
    <t>[Arbeitspaket-Nr. 3: …]</t>
  </si>
  <si>
    <t>[Arbeitspaket-Nr. 4: …]</t>
  </si>
  <si>
    <t>[Arbeitspaket-Nr. 5: …]</t>
  </si>
  <si>
    <t>[Arbeitspaket-Nr. 1: …]</t>
  </si>
  <si>
    <t xml:space="preserve">Antragstellerin: </t>
  </si>
  <si>
    <t>Datum:</t>
  </si>
  <si>
    <t xml:space="preserve">Dauer der Analyse: </t>
  </si>
  <si>
    <t>Diskontierungssatz:</t>
  </si>
  <si>
    <t>Jahre</t>
  </si>
  <si>
    <t>Ergebnisse in Barwert</t>
  </si>
  <si>
    <t>KOSTEN in CHF:</t>
  </si>
  <si>
    <t>NUTZEN in CHF:</t>
  </si>
  <si>
    <t>Zahlungsart</t>
  </si>
  <si>
    <t>Bezeichnung</t>
  </si>
  <si>
    <t>Jahr der 1. periodischen Zahlung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</si>
  <si>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</si>
  <si>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</si>
  <si>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</si>
  <si>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</si>
  <si>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</si>
  <si>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</si>
  <si>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</si>
  <si>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</si>
  <si>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</si>
  <si>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</si>
  <si>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</si>
  <si>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</si>
  <si>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Gesamtnutzen</t>
  </si>
  <si>
    <t>Gesamtkosten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</si>
  <si>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</si>
  <si>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</si>
  <si>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</si>
  <si>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</si>
  <si>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</si>
  <si>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</si>
  <si>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</si>
  <si>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</si>
  <si>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</si>
  <si>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</si>
  <si>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</si>
  <si>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</si>
  <si>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Auswählen</t>
  </si>
  <si>
    <t>einmalig</t>
  </si>
  <si>
    <t>periodisch</t>
  </si>
  <si>
    <t>Jahr der Einmal-zahlung</t>
  </si>
  <si>
    <t>Zahlungs-periode [in Jahren]</t>
  </si>
  <si>
    <t>Zahlungs-periode [in Jahre]</t>
  </si>
  <si>
    <t>Informationen / Annahmen</t>
  </si>
  <si>
    <t>Muster AG</t>
  </si>
  <si>
    <t>Jahr der letzten Zahlung (Optional)</t>
  </si>
  <si>
    <t>50 Stück von innovativen Systemen</t>
  </si>
  <si>
    <t>Recycling</t>
  </si>
  <si>
    <t>Recyling von den innovativen Systemen im Jahr 15.</t>
  </si>
  <si>
    <t>Ticketsverkauf</t>
  </si>
  <si>
    <t>Kostensenkung für den Betrieb</t>
  </si>
  <si>
    <t>Senkung der Betriebskosten pro Jahr ab Jahr 1</t>
  </si>
  <si>
    <t>Zusatzeinnahmen pro Jahr durch Ticketsverkauf ab Jahr 1</t>
  </si>
  <si>
    <t>Grosse Instandhaltung</t>
  </si>
  <si>
    <t>Kleine Instandhaltung</t>
  </si>
  <si>
    <t>Zusatzkosten für kleine Instandhaltung (Trend) von CHF 5000 pro Jahr ab Jahr 1.</t>
  </si>
  <si>
    <t>Ausrüstung für die Werkstatt</t>
  </si>
  <si>
    <t>Kauf einer Ausrüstung für die Werkstatt, Zahlung aus Eigenmitteln ab Projektbeginn.</t>
  </si>
  <si>
    <t>Kauf von 50 Stück innovativen Systemen, Kaufpreis (Trend) von CHF 15'000 pro Stück, finanziert durch ein Bankdarlehen, 4% Zins, ab Jahr 1 über 10 Jahre, Annuität von CHF92'468. Siehe Excel-Funktion RMZ(4%;10;750000).</t>
  </si>
  <si>
    <t>Zusatzkosten für grosse Instandhaltung (Trend) von CHF 100 000 alle 3 Jahre ab Jahr 3 bis Jahr 12.</t>
  </si>
  <si>
    <t>Anhang 3 Budget und Finanzierung</t>
  </si>
  <si>
    <t>ANHANG 6: KOSTEN-NUTZEN-ANALYSE</t>
  </si>
  <si>
    <t>ANHANG 6: KOSTEN-NUTZEN-ANALYSE (Beispiel)</t>
  </si>
  <si>
    <t>[TU/Antragstellerin]</t>
  </si>
  <si>
    <r>
      <t xml:space="preserve">Totalkosten </t>
    </r>
    <r>
      <rPr>
        <b/>
        <u/>
        <sz val="12"/>
        <rFont val="Calibri"/>
        <family val="2"/>
        <scheme val="minor"/>
      </rPr>
      <t>ohne MWST</t>
    </r>
  </si>
  <si>
    <t>TOTAL</t>
  </si>
  <si>
    <t>[Arbeitspaket-Nr. 1]</t>
  </si>
  <si>
    <t>[Arbeitspaket-Nr. 2]</t>
  </si>
  <si>
    <t>[Arbeitspaket-Nr. 3]</t>
  </si>
  <si>
    <t>202x</t>
  </si>
  <si>
    <t>Zwischenbericht</t>
  </si>
  <si>
    <t>Abschlussbericht</t>
  </si>
  <si>
    <t>Zahlungen (muss mit den Angaben in Kap. 5 des Antragsformulars übereinstimmen)</t>
  </si>
  <si>
    <t>1. Budget:</t>
  </si>
  <si>
    <t>2. Finanzierung:</t>
  </si>
  <si>
    <t>Nutzen-Kosten-Verhältnis (NKV)</t>
  </si>
  <si>
    <t>Kapitalwert (NPV)</t>
  </si>
  <si>
    <t>© Förderprogramm für Innovationen im öffentlichen Personenverkehr</t>
  </si>
  <si>
    <r>
      <rPr>
        <sz val="10"/>
        <color theme="1"/>
        <rFont val="Arial"/>
        <family val="2"/>
      </rPr>
      <t>©</t>
    </r>
    <r>
      <rPr>
        <sz val="9.8000000000000007"/>
        <color theme="1"/>
        <rFont val="Calibri"/>
        <family val="2"/>
      </rPr>
      <t xml:space="preserve"> Förderprogramm für Innovationen im öffentlichen Personenverkehr</t>
    </r>
  </si>
  <si>
    <t>Projektname:</t>
  </si>
  <si>
    <t>ABC</t>
  </si>
  <si>
    <t>... (fügen Sie ggf. weitere Spalten hinzu)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</si>
</sst>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CHF&quot;;[Red]\-#,##0.00\ &quot;CHF&quot;"/>
    <numFmt numFmtId="165" formatCode="_-* #,##0.00_-;\-* #,##0.00_-;_-* &quot;-&quot;??_-;_-@_-"/>
    <numFmt numFmtId="166" formatCode="_-* #,##0_-;\-* #,##0_-;_-* &quot;-&quot;??_-;_-@_-"/>
    <numFmt numFmtId="167" formatCode="#,##0.00_ ;\-#,##0.00\ "/>
    <numFmt numFmtId="168" formatCode="0.0%"/>
    <numFmt numFmtId="169" formatCode="#,##0_ ;\-#,##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.8000000000000007"/>
      <color theme="1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hair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5" tint="0.39994506668294322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/>
      </right>
      <top/>
      <bottom style="thin">
        <color theme="4" tint="0.39994506668294322"/>
      </bottom>
      <diagonal/>
    </border>
    <border>
      <left style="medium">
        <color theme="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/>
      </left>
      <right style="thin">
        <color theme="4" tint="0.39994506668294322"/>
      </right>
      <top style="thin">
        <color theme="4" tint="0.39994506668294322"/>
      </top>
      <bottom style="medium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/>
      </bottom>
      <diagonal/>
    </border>
    <border>
      <left style="thin">
        <color theme="4" tint="0.39994506668294322"/>
      </left>
      <right style="medium">
        <color theme="4"/>
      </right>
      <top style="thin">
        <color theme="4" tint="0.39994506668294322"/>
      </top>
      <bottom style="medium">
        <color theme="4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medium">
        <color theme="8"/>
      </right>
      <top/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 style="thin">
        <color theme="4"/>
      </left>
      <right style="thin">
        <color theme="4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5" tint="0.39994506668294322"/>
      </left>
      <right/>
      <top style="medium">
        <color theme="5" tint="0.39994506668294322"/>
      </top>
      <bottom/>
      <diagonal/>
    </border>
    <border>
      <left/>
      <right/>
      <top style="medium">
        <color theme="5" tint="0.39994506668294322"/>
      </top>
      <bottom/>
      <diagonal/>
    </border>
    <border>
      <left/>
      <right style="medium">
        <color theme="5" tint="0.39994506668294322"/>
      </right>
      <top style="medium">
        <color theme="5" tint="0.39994506668294322"/>
      </top>
      <bottom/>
      <diagonal/>
    </border>
    <border>
      <left style="medium">
        <color theme="5" tint="0.39994506668294322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medium">
        <color theme="5" tint="0.39994506668294322"/>
      </right>
      <top/>
      <bottom style="thin">
        <color theme="5" tint="0.39994506668294322"/>
      </bottom>
      <diagonal/>
    </border>
    <border>
      <left style="medium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thin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medium">
        <color theme="5"/>
      </right>
      <top/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medium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medium">
        <color theme="5" tint="0.399914548173467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9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8" fillId="0" borderId="9" xfId="0" applyFont="1" applyBorder="1" applyAlignment="1">
      <alignment vertical="center" wrapText="1"/>
    </xf>
    <xf numFmtId="0" fontId="10" fillId="8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0" fillId="0" borderId="10" xfId="0" applyBorder="1"/>
    <xf numFmtId="0" fontId="6" fillId="0" borderId="0" xfId="0" applyFont="1"/>
    <xf numFmtId="0" fontId="6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0" fontId="5" fillId="0" borderId="0" xfId="0" quotePrefix="1" applyFont="1"/>
    <xf numFmtId="0" fontId="9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center"/>
    </xf>
    <xf numFmtId="0" fontId="9" fillId="0" borderId="12" xfId="0" applyFont="1" applyBorder="1"/>
    <xf numFmtId="0" fontId="0" fillId="0" borderId="15" xfId="0" applyBorder="1"/>
    <xf numFmtId="0" fontId="11" fillId="9" borderId="10" xfId="0" applyFont="1" applyFill="1" applyBorder="1"/>
    <xf numFmtId="0" fontId="12" fillId="0" borderId="0" xfId="0" applyFont="1" applyAlignment="1">
      <alignment horizontal="left"/>
    </xf>
    <xf numFmtId="0" fontId="13" fillId="0" borderId="0" xfId="0" applyFont="1"/>
    <xf numFmtId="0" fontId="10" fillId="0" borderId="0" xfId="0" applyFont="1"/>
    <xf numFmtId="0" fontId="10" fillId="0" borderId="0" xfId="0" applyFont="1" applyProtection="1">
      <protection locked="0" hidden="1"/>
    </xf>
    <xf numFmtId="0" fontId="10" fillId="0" borderId="0" xfId="0" applyFont="1" applyAlignment="1">
      <alignment horizontal="center"/>
    </xf>
    <xf numFmtId="0" fontId="14" fillId="0" borderId="0" xfId="0" applyFont="1"/>
    <xf numFmtId="9" fontId="2" fillId="0" borderId="0" xfId="0" applyNumberFormat="1" applyFont="1" applyAlignment="1">
      <alignment horizontal="left"/>
    </xf>
    <xf numFmtId="0" fontId="7" fillId="0" borderId="0" xfId="0" applyFont="1" applyProtection="1">
      <protection locked="0" hidden="1"/>
    </xf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 vertical="center"/>
    </xf>
    <xf numFmtId="167" fontId="6" fillId="0" borderId="1" xfId="1" applyNumberFormat="1" applyFont="1" applyBorder="1" applyAlignment="1">
      <alignment vertical="center"/>
    </xf>
    <xf numFmtId="167" fontId="6" fillId="0" borderId="2" xfId="1" applyNumberFormat="1" applyFont="1" applyBorder="1" applyAlignment="1">
      <alignment vertical="center"/>
    </xf>
    <xf numFmtId="0" fontId="6" fillId="4" borderId="0" xfId="0" applyFont="1" applyFill="1" applyAlignment="1">
      <alignment wrapText="1"/>
    </xf>
    <xf numFmtId="0" fontId="15" fillId="0" borderId="18" xfId="0" applyFont="1" applyBorder="1" applyAlignment="1" applyProtection="1">
      <alignment vertical="center"/>
      <protection locked="0"/>
    </xf>
    <xf numFmtId="166" fontId="15" fillId="0" borderId="18" xfId="1" applyNumberFormat="1" applyFont="1" applyBorder="1" applyAlignment="1" applyProtection="1">
      <alignment vertical="center"/>
      <protection locked="0"/>
    </xf>
    <xf numFmtId="1" fontId="15" fillId="0" borderId="18" xfId="1" applyNumberFormat="1" applyFont="1" applyBorder="1" applyAlignment="1" applyProtection="1">
      <alignment vertical="center"/>
      <protection locked="0"/>
    </xf>
    <xf numFmtId="1" fontId="15" fillId="0" borderId="19" xfId="1" applyNumberFormat="1" applyFont="1" applyBorder="1" applyAlignment="1" applyProtection="1">
      <alignment vertical="center"/>
      <protection locked="0"/>
    </xf>
    <xf numFmtId="10" fontId="15" fillId="0" borderId="18" xfId="2" applyNumberFormat="1" applyFont="1" applyBorder="1" applyAlignment="1" applyProtection="1">
      <alignment vertical="center"/>
      <protection locked="0" hidden="1"/>
    </xf>
    <xf numFmtId="166" fontId="15" fillId="0" borderId="0" xfId="1" applyNumberFormat="1" applyFont="1" applyAlignment="1">
      <alignment vertical="center"/>
    </xf>
    <xf numFmtId="166" fontId="15" fillId="0" borderId="21" xfId="1" applyNumberFormat="1" applyFont="1" applyBorder="1" applyAlignment="1">
      <alignment vertical="center"/>
    </xf>
    <xf numFmtId="0" fontId="15" fillId="0" borderId="20" xfId="0" applyFont="1" applyBorder="1" applyAlignment="1" applyProtection="1">
      <alignment vertical="center"/>
      <protection locked="0"/>
    </xf>
    <xf numFmtId="166" fontId="15" fillId="0" borderId="20" xfId="1" applyNumberFormat="1" applyFont="1" applyBorder="1" applyAlignment="1" applyProtection="1">
      <alignment vertical="center"/>
      <protection locked="0"/>
    </xf>
    <xf numFmtId="1" fontId="15" fillId="0" borderId="20" xfId="1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Protection="1">
      <protection locked="0" hidden="1"/>
    </xf>
    <xf numFmtId="0" fontId="15" fillId="0" borderId="22" xfId="0" applyFont="1" applyBorder="1" applyAlignment="1" applyProtection="1">
      <alignment vertical="center"/>
      <protection locked="0"/>
    </xf>
    <xf numFmtId="166" fontId="15" fillId="0" borderId="22" xfId="1" applyNumberFormat="1" applyFont="1" applyBorder="1" applyAlignment="1" applyProtection="1">
      <alignment vertical="center"/>
      <protection locked="0"/>
    </xf>
    <xf numFmtId="1" fontId="15" fillId="0" borderId="22" xfId="1" applyNumberFormat="1" applyFont="1" applyBorder="1" applyAlignment="1" applyProtection="1">
      <alignment vertical="center"/>
      <protection locked="0"/>
    </xf>
    <xf numFmtId="166" fontId="15" fillId="0" borderId="22" xfId="1" applyNumberFormat="1" applyFont="1" applyBorder="1" applyAlignment="1" applyProtection="1">
      <alignment vertical="center"/>
      <protection locked="0" hidden="1"/>
    </xf>
    <xf numFmtId="10" fontId="15" fillId="0" borderId="22" xfId="2" applyNumberFormat="1" applyFont="1" applyBorder="1" applyAlignment="1" applyProtection="1">
      <alignment vertical="center"/>
      <protection locked="0" hidden="1"/>
    </xf>
    <xf numFmtId="166" fontId="15" fillId="0" borderId="24" xfId="1" applyNumberFormat="1" applyFont="1" applyBorder="1" applyAlignment="1">
      <alignment vertical="center"/>
    </xf>
    <xf numFmtId="0" fontId="15" fillId="0" borderId="23" xfId="0" applyFont="1" applyBorder="1" applyAlignment="1" applyProtection="1">
      <alignment vertical="center"/>
      <protection locked="0"/>
    </xf>
    <xf numFmtId="166" fontId="15" fillId="0" borderId="23" xfId="1" applyNumberFormat="1" applyFont="1" applyBorder="1" applyAlignment="1" applyProtection="1">
      <alignment vertical="center"/>
      <protection locked="0"/>
    </xf>
    <xf numFmtId="1" fontId="15" fillId="0" borderId="23" xfId="1" applyNumberFormat="1" applyFont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26" xfId="0" applyFont="1" applyFill="1" applyBorder="1" applyAlignment="1" applyProtection="1">
      <alignment vertical="center" wrapText="1"/>
      <protection locked="0" hidden="1"/>
    </xf>
    <xf numFmtId="0" fontId="6" fillId="2" borderId="27" xfId="0" applyFont="1" applyFill="1" applyBorder="1" applyAlignment="1">
      <alignment vertical="center" wrapText="1"/>
    </xf>
    <xf numFmtId="166" fontId="15" fillId="0" borderId="33" xfId="1" applyNumberFormat="1" applyFont="1" applyBorder="1" applyAlignment="1" applyProtection="1">
      <alignment vertical="center"/>
      <protection locked="0"/>
    </xf>
    <xf numFmtId="1" fontId="15" fillId="0" borderId="33" xfId="1" applyNumberFormat="1" applyFont="1" applyBorder="1" applyAlignment="1" applyProtection="1">
      <alignment vertical="center"/>
      <protection locked="0"/>
    </xf>
    <xf numFmtId="10" fontId="15" fillId="0" borderId="33" xfId="2" applyNumberFormat="1" applyFont="1" applyBorder="1" applyAlignment="1" applyProtection="1">
      <alignment vertical="center"/>
      <protection locked="0" hidden="1"/>
    </xf>
    <xf numFmtId="0" fontId="15" fillId="0" borderId="28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33" xfId="0" applyFont="1" applyBorder="1" applyAlignment="1" applyProtection="1">
      <alignment vertical="center"/>
      <protection locked="0"/>
    </xf>
    <xf numFmtId="0" fontId="6" fillId="5" borderId="35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166" fontId="15" fillId="0" borderId="38" xfId="1" applyNumberFormat="1" applyFont="1" applyBorder="1" applyAlignment="1">
      <alignment vertical="center"/>
    </xf>
    <xf numFmtId="166" fontId="15" fillId="0" borderId="39" xfId="1" applyNumberFormat="1" applyFont="1" applyBorder="1" applyAlignment="1">
      <alignment vertical="center"/>
    </xf>
    <xf numFmtId="166" fontId="9" fillId="0" borderId="40" xfId="0" applyNumberFormat="1" applyFont="1" applyBorder="1" applyAlignment="1">
      <alignment vertical="center"/>
    </xf>
    <xf numFmtId="166" fontId="9" fillId="0" borderId="41" xfId="0" applyNumberFormat="1" applyFont="1" applyBorder="1" applyAlignment="1">
      <alignment vertical="center"/>
    </xf>
    <xf numFmtId="166" fontId="9" fillId="0" borderId="42" xfId="0" applyNumberFormat="1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 hidden="1"/>
    </xf>
    <xf numFmtId="0" fontId="6" fillId="3" borderId="43" xfId="0" applyFont="1" applyFill="1" applyBorder="1" applyAlignment="1">
      <alignment vertical="center" wrapText="1"/>
    </xf>
    <xf numFmtId="0" fontId="6" fillId="3" borderId="44" xfId="0" applyFont="1" applyFill="1" applyBorder="1" applyAlignment="1">
      <alignment vertical="center" wrapText="1"/>
    </xf>
    <xf numFmtId="0" fontId="6" fillId="3" borderId="44" xfId="0" applyFont="1" applyFill="1" applyBorder="1" applyAlignment="1" applyProtection="1">
      <alignment vertical="center" wrapText="1"/>
      <protection locked="0" hidden="1"/>
    </xf>
    <xf numFmtId="0" fontId="6" fillId="3" borderId="45" xfId="0" applyFont="1" applyFill="1" applyBorder="1" applyAlignment="1">
      <alignment vertical="center" wrapText="1"/>
    </xf>
    <xf numFmtId="0" fontId="15" fillId="0" borderId="46" xfId="0" applyFont="1" applyBorder="1" applyAlignment="1">
      <alignment vertical="center"/>
    </xf>
    <xf numFmtId="0" fontId="15" fillId="0" borderId="48" xfId="0" applyFont="1" applyBorder="1" applyAlignment="1">
      <alignment vertical="center"/>
    </xf>
    <xf numFmtId="0" fontId="15" fillId="0" borderId="50" xfId="0" applyFont="1" applyBorder="1" applyAlignment="1" applyProtection="1">
      <alignment vertical="center"/>
      <protection locked="0"/>
    </xf>
    <xf numFmtId="166" fontId="15" fillId="0" borderId="50" xfId="1" applyNumberFormat="1" applyFont="1" applyBorder="1" applyAlignment="1" applyProtection="1">
      <alignment vertical="center"/>
      <protection locked="0"/>
    </xf>
    <xf numFmtId="1" fontId="15" fillId="0" borderId="50" xfId="1" applyNumberFormat="1" applyFont="1" applyBorder="1" applyAlignment="1" applyProtection="1">
      <alignment vertical="center"/>
      <protection locked="0"/>
    </xf>
    <xf numFmtId="0" fontId="6" fillId="6" borderId="52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166" fontId="15" fillId="0" borderId="55" xfId="1" applyNumberFormat="1" applyFont="1" applyBorder="1" applyAlignment="1">
      <alignment vertical="center"/>
    </xf>
    <xf numFmtId="166" fontId="15" fillId="0" borderId="56" xfId="1" applyNumberFormat="1" applyFont="1" applyBorder="1" applyAlignment="1">
      <alignment vertical="center"/>
    </xf>
    <xf numFmtId="166" fontId="9" fillId="0" borderId="57" xfId="0" applyNumberFormat="1" applyFont="1" applyBorder="1" applyAlignment="1">
      <alignment vertical="center"/>
    </xf>
    <xf numFmtId="166" fontId="9" fillId="0" borderId="58" xfId="0" applyNumberFormat="1" applyFont="1" applyBorder="1" applyAlignment="1">
      <alignment vertical="center"/>
    </xf>
    <xf numFmtId="166" fontId="9" fillId="0" borderId="59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15" fillId="0" borderId="60" xfId="0" applyFont="1" applyBorder="1" applyAlignment="1">
      <alignment vertical="center"/>
    </xf>
    <xf numFmtId="166" fontId="15" fillId="0" borderId="61" xfId="1" applyNumberFormat="1" applyFont="1" applyBorder="1" applyAlignment="1" applyProtection="1">
      <alignment vertical="center"/>
      <protection locked="0"/>
    </xf>
    <xf numFmtId="10" fontId="10" fillId="0" borderId="29" xfId="2" applyNumberFormat="1" applyFont="1" applyBorder="1" applyAlignment="1" applyProtection="1">
      <alignment horizontal="left" vertical="top" wrapText="1"/>
      <protection locked="0"/>
    </xf>
    <xf numFmtId="10" fontId="10" fillId="0" borderId="31" xfId="2" applyNumberFormat="1" applyFont="1" applyBorder="1" applyAlignment="1" applyProtection="1">
      <alignment horizontal="left" vertical="top" wrapText="1"/>
      <protection locked="0"/>
    </xf>
    <xf numFmtId="10" fontId="10" fillId="0" borderId="34" xfId="2" applyNumberFormat="1" applyFont="1" applyBorder="1" applyAlignment="1" applyProtection="1">
      <alignment horizontal="left" vertical="top" wrapText="1"/>
      <protection locked="0"/>
    </xf>
    <xf numFmtId="10" fontId="10" fillId="0" borderId="47" xfId="2" applyNumberFormat="1" applyFont="1" applyBorder="1" applyAlignment="1" applyProtection="1">
      <alignment horizontal="left" vertical="top" wrapText="1"/>
      <protection locked="0"/>
    </xf>
    <xf numFmtId="10" fontId="10" fillId="0" borderId="49" xfId="2" applyNumberFormat="1" applyFont="1" applyBorder="1" applyAlignment="1" applyProtection="1">
      <alignment horizontal="left" vertical="top" wrapText="1"/>
      <protection locked="0"/>
    </xf>
    <xf numFmtId="10" fontId="10" fillId="0" borderId="51" xfId="2" applyNumberFormat="1" applyFont="1" applyBorder="1" applyAlignment="1" applyProtection="1">
      <alignment horizontal="left" vertical="top" wrapText="1"/>
      <protection locked="0"/>
    </xf>
    <xf numFmtId="14" fontId="16" fillId="0" borderId="0" xfId="0" applyNumberFormat="1" applyFont="1" applyAlignment="1" applyProtection="1">
      <alignment horizontal="left"/>
      <protection locked="0"/>
    </xf>
    <xf numFmtId="166" fontId="15" fillId="0" borderId="61" xfId="1" applyNumberFormat="1" applyFont="1" applyBorder="1" applyAlignment="1" applyProtection="1">
      <alignment vertical="center"/>
      <protection locked="0" hidden="1"/>
    </xf>
    <xf numFmtId="10" fontId="15" fillId="0" borderId="61" xfId="2" applyNumberFormat="1" applyFont="1" applyBorder="1" applyAlignment="1" applyProtection="1">
      <alignment vertical="center"/>
      <protection locked="0" hidden="1"/>
    </xf>
    <xf numFmtId="165" fontId="15" fillId="0" borderId="18" xfId="1" applyFont="1" applyBorder="1" applyAlignment="1" applyProtection="1">
      <alignment vertical="center"/>
      <protection locked="0" hidden="1"/>
    </xf>
    <xf numFmtId="165" fontId="15" fillId="0" borderId="33" xfId="1" applyFont="1" applyBorder="1" applyAlignment="1" applyProtection="1">
      <alignment vertical="center"/>
      <protection locked="0" hidden="1"/>
    </xf>
    <xf numFmtId="1" fontId="15" fillId="0" borderId="61" xfId="1" applyNumberFormat="1" applyFont="1" applyBorder="1" applyAlignment="1" applyProtection="1">
      <alignment vertical="center"/>
      <protection locked="0"/>
    </xf>
    <xf numFmtId="164" fontId="10" fillId="0" borderId="0" xfId="0" applyNumberFormat="1" applyFont="1" applyAlignment="1">
      <alignment horizontal="center"/>
    </xf>
    <xf numFmtId="0" fontId="18" fillId="0" borderId="0" xfId="0" applyFont="1"/>
    <xf numFmtId="0" fontId="5" fillId="0" borderId="0" xfId="0" applyFont="1" applyAlignment="1">
      <alignment horizontal="left" wrapText="1"/>
    </xf>
    <xf numFmtId="3" fontId="11" fillId="0" borderId="0" xfId="0" applyNumberFormat="1" applyFont="1"/>
    <xf numFmtId="3" fontId="0" fillId="0" borderId="12" xfId="0" applyNumberFormat="1" applyBorder="1"/>
    <xf numFmtId="3" fontId="0" fillId="0" borderId="12" xfId="0" applyNumberFormat="1" applyBorder="1" applyAlignment="1">
      <alignment horizontal="right"/>
    </xf>
    <xf numFmtId="0" fontId="11" fillId="0" borderId="7" xfId="0" applyFont="1" applyBorder="1"/>
    <xf numFmtId="3" fontId="0" fillId="0" borderId="7" xfId="0" applyNumberFormat="1" applyBorder="1" applyAlignment="1">
      <alignment horizontal="right"/>
    </xf>
    <xf numFmtId="166" fontId="20" fillId="9" borderId="10" xfId="1" applyNumberFormat="1" applyFont="1" applyFill="1" applyBorder="1" applyAlignment="1">
      <alignment horizontal="right"/>
    </xf>
    <xf numFmtId="166" fontId="20" fillId="0" borderId="10" xfId="1" applyNumberFormat="1" applyFont="1" applyBorder="1" applyAlignment="1">
      <alignment horizontal="right"/>
    </xf>
    <xf numFmtId="3" fontId="0" fillId="0" borderId="7" xfId="0" applyNumberFormat="1" applyBorder="1"/>
    <xf numFmtId="166" fontId="0" fillId="0" borderId="10" xfId="1" applyNumberFormat="1" applyFont="1" applyBorder="1"/>
    <xf numFmtId="0" fontId="21" fillId="9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62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8" borderId="62" xfId="0" applyFont="1" applyFill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0" fillId="0" borderId="9" xfId="0" applyBorder="1" applyAlignment="1">
      <alignment horizontal="left"/>
    </xf>
    <xf numFmtId="0" fontId="0" fillId="0" borderId="62" xfId="0" applyBorder="1"/>
    <xf numFmtId="0" fontId="0" fillId="0" borderId="16" xfId="0" applyBorder="1"/>
    <xf numFmtId="168" fontId="2" fillId="0" borderId="0" xfId="0" applyNumberFormat="1" applyFont="1" applyAlignment="1">
      <alignment horizontal="left" vertical="center"/>
    </xf>
    <xf numFmtId="0" fontId="0" fillId="9" borderId="10" xfId="0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166" fontId="0" fillId="0" borderId="14" xfId="1" applyNumberFormat="1" applyFont="1" applyBorder="1" applyAlignment="1">
      <alignment horizontal="center"/>
    </xf>
    <xf numFmtId="166" fontId="0" fillId="9" borderId="14" xfId="1" applyNumberFormat="1" applyFont="1" applyFill="1" applyBorder="1" applyAlignment="1">
      <alignment horizontal="center"/>
    </xf>
    <xf numFmtId="169" fontId="6" fillId="0" borderId="1" xfId="1" applyNumberFormat="1" applyFont="1" applyBorder="1" applyAlignment="1">
      <alignment vertical="center"/>
    </xf>
    <xf numFmtId="169" fontId="6" fillId="0" borderId="2" xfId="1" applyNumberFormat="1" applyFont="1" applyBorder="1" applyAlignment="1">
      <alignment vertical="center"/>
    </xf>
    <xf numFmtId="0" fontId="2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6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vertical="top"/>
    </xf>
    <xf numFmtId="0" fontId="21" fillId="9" borderId="10" xfId="0" applyFont="1" applyFill="1" applyBorder="1" applyAlignment="1">
      <alignment horizontal="center" vertical="center" wrapText="1"/>
    </xf>
    <xf numFmtId="0" fontId="0" fillId="0" borderId="14" xfId="0" applyBorder="1"/>
    <xf numFmtId="0" fontId="11" fillId="9" borderId="15" xfId="0" applyFont="1" applyFill="1" applyBorder="1"/>
    <xf numFmtId="0" fontId="11" fillId="9" borderId="14" xfId="0" applyFont="1" applyFill="1" applyBorder="1"/>
    <xf numFmtId="0" fontId="11" fillId="9" borderId="16" xfId="0" applyFont="1" applyFill="1" applyBorder="1"/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6" fillId="0" borderId="0" xfId="0" applyFont="1" applyAlignment="1" applyProtection="1">
      <alignment horizontal="left"/>
      <protection locked="0"/>
    </xf>
  </cellXfs>
  <cellStyles count="3">
    <cellStyle name="Komma" xfId="1" builtinId="3"/>
    <cellStyle name="Prozent" xfId="2" builtinId="5"/>
    <cellStyle name="Standard" xfId="0" builtinId="0"/>
  </cellStyles>
  <dxfs count="7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fgColor auto="1"/>
          <bgColor theme="9" tint="0.79998168889431442"/>
        </patternFill>
      </fill>
      <border>
        <left/>
        <right/>
        <top/>
        <bottom/>
      </border>
    </dxf>
    <dxf>
      <font>
        <color auto="1"/>
      </font>
      <fill>
        <patternFill>
          <fgColor auto="1"/>
          <bgColor theme="9" tint="0.79998168889431442"/>
        </patternFill>
      </fill>
      <border>
        <left/>
        <right/>
        <top/>
        <bottom/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fgColor auto="1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fgColor auto="1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53578</xdr:colOff>
      <xdr:row>18</xdr:row>
      <xdr:rowOff>5953</xdr:rowOff>
    </xdr:from>
    <xdr:to>
      <xdr:col>1</xdr:col>
      <xdr:colOff>220267</xdr:colOff>
      <xdr:row>19</xdr:row>
      <xdr:rowOff>11906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5984" y="3619500"/>
          <a:ext cx="166689" cy="166687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52919</xdr:colOff>
      <xdr:row>19</xdr:row>
      <xdr:rowOff>154781</xdr:rowOff>
    </xdr:from>
    <xdr:to>
      <xdr:col>1</xdr:col>
      <xdr:colOff>220267</xdr:colOff>
      <xdr:row>20</xdr:row>
      <xdr:rowOff>157691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5325" y="3929062"/>
          <a:ext cx="167348" cy="16364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220484</xdr:colOff>
      <xdr:row>8</xdr:row>
      <xdr:rowOff>10582</xdr:rowOff>
    </xdr:from>
    <xdr:to>
      <xdr:col>8</xdr:col>
      <xdr:colOff>114652</xdr:colOff>
      <xdr:row>8</xdr:row>
      <xdr:rowOff>282221</xdr:rowOff>
    </xdr:to>
    <xdr:sp macro="" textlink="">
      <xdr:nvSpPr>
        <xdr:cNvPr id="25" name="Triangle 1">
          <a:extLst>
            <a:ext uri="{FF2B5EF4-FFF2-40B4-BE49-F238E27FC236}">
              <a16:creationId xmlns:a16="http://schemas.microsoft.com/office/drawing/2014/main" id="{77DE6660-3D99-48FD-A3A9-2153AF140011}"/>
            </a:ext>
          </a:extLst>
        </xdr:cNvPr>
        <xdr:cNvSpPr/>
      </xdr:nvSpPr>
      <xdr:spPr>
        <a:xfrm>
          <a:off x="4290834" y="1807632"/>
          <a:ext cx="243418" cy="22083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227561</xdr:colOff>
      <xdr:row>8</xdr:row>
      <xdr:rowOff>223630</xdr:rowOff>
    </xdr:from>
    <xdr:to>
      <xdr:col>14</xdr:col>
      <xdr:colOff>121729</xdr:colOff>
      <xdr:row>9</xdr:row>
      <xdr:rowOff>221301</xdr:rowOff>
    </xdr:to>
    <xdr:sp macro="" textlink="">
      <xdr:nvSpPr>
        <xdr:cNvPr id="26" name="Triangle 1">
          <a:extLst>
            <a:ext uri="{FF2B5EF4-FFF2-40B4-BE49-F238E27FC236}">
              <a16:creationId xmlns:a16="http://schemas.microsoft.com/office/drawing/2014/main" id="{F33D4E2B-735F-4534-9010-C812A4F6EE9A}"/>
            </a:ext>
          </a:extLst>
        </xdr:cNvPr>
        <xdr:cNvSpPr/>
      </xdr:nvSpPr>
      <xdr:spPr>
        <a:xfrm>
          <a:off x="6990694" y="2013871"/>
          <a:ext cx="246095" cy="22718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25</xdr:col>
      <xdr:colOff>240153</xdr:colOff>
      <xdr:row>11</xdr:row>
      <xdr:rowOff>7868</xdr:rowOff>
    </xdr:from>
    <xdr:to>
      <xdr:col>26</xdr:col>
      <xdr:colOff>134321</xdr:colOff>
      <xdr:row>11</xdr:row>
      <xdr:rowOff>226803</xdr:rowOff>
    </xdr:to>
    <xdr:sp macro="" textlink="">
      <xdr:nvSpPr>
        <xdr:cNvPr id="28" name="Triangle 1">
          <a:extLst>
            <a:ext uri="{FF2B5EF4-FFF2-40B4-BE49-F238E27FC236}">
              <a16:creationId xmlns:a16="http://schemas.microsoft.com/office/drawing/2014/main" id="{0BF112EB-C17D-416E-89F0-12EFD1097653}"/>
            </a:ext>
          </a:extLst>
        </xdr:cNvPr>
        <xdr:cNvSpPr/>
      </xdr:nvSpPr>
      <xdr:spPr>
        <a:xfrm>
          <a:off x="11226418" y="2486663"/>
          <a:ext cx="246096" cy="218935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238850</xdr:colOff>
      <xdr:row>10</xdr:row>
      <xdr:rowOff>20702</xdr:rowOff>
    </xdr:from>
    <xdr:to>
      <xdr:col>18</xdr:col>
      <xdr:colOff>133017</xdr:colOff>
      <xdr:row>11</xdr:row>
      <xdr:rowOff>10119</xdr:rowOff>
    </xdr:to>
    <xdr:sp macro="" textlink="">
      <xdr:nvSpPr>
        <xdr:cNvPr id="29" name="Triangle 1">
          <a:extLst>
            <a:ext uri="{FF2B5EF4-FFF2-40B4-BE49-F238E27FC236}">
              <a16:creationId xmlns:a16="http://schemas.microsoft.com/office/drawing/2014/main" id="{B77BC0D8-1EE9-4C3E-A6CE-77A3BCA259F5}"/>
            </a:ext>
          </a:extLst>
        </xdr:cNvPr>
        <xdr:cNvSpPr/>
      </xdr:nvSpPr>
      <xdr:spPr>
        <a:xfrm>
          <a:off x="8409693" y="2269979"/>
          <a:ext cx="246095" cy="218935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55058</xdr:colOff>
      <xdr:row>9</xdr:row>
      <xdr:rowOff>29193</xdr:rowOff>
    </xdr:from>
    <xdr:to>
      <xdr:col>17</xdr:col>
      <xdr:colOff>221747</xdr:colOff>
      <xdr:row>9</xdr:row>
      <xdr:rowOff>195880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E5F032F0-3A17-4F45-AF05-77774176A0AB}"/>
            </a:ext>
          </a:extLst>
        </xdr:cNvPr>
        <xdr:cNvSpPr/>
      </xdr:nvSpPr>
      <xdr:spPr>
        <a:xfrm>
          <a:off x="7617908" y="2054843"/>
          <a:ext cx="166689" cy="166687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87011</xdr:colOff>
      <xdr:row>12</xdr:row>
      <xdr:rowOff>34004</xdr:rowOff>
    </xdr:from>
    <xdr:to>
      <xdr:col>32</xdr:col>
      <xdr:colOff>254359</xdr:colOff>
      <xdr:row>12</xdr:row>
      <xdr:rowOff>197649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F9CAFAAF-CBC5-4332-929E-4E27E5BFC491}"/>
            </a:ext>
          </a:extLst>
        </xdr:cNvPr>
        <xdr:cNvSpPr/>
      </xdr:nvSpPr>
      <xdr:spPr>
        <a:xfrm>
          <a:off x="12888611" y="2745454"/>
          <a:ext cx="167348" cy="16364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4584</xdr:colOff>
      <xdr:row>6</xdr:row>
      <xdr:rowOff>10582</xdr:rowOff>
    </xdr:from>
    <xdr:to>
      <xdr:col>5</xdr:col>
      <xdr:colOff>127352</xdr:colOff>
      <xdr:row>7</xdr:row>
      <xdr:rowOff>2821</xdr:rowOff>
    </xdr:to>
    <xdr:sp macro="" textlink="">
      <xdr:nvSpPr>
        <xdr:cNvPr id="33" name="Triangle 1">
          <a:extLst>
            <a:ext uri="{FF2B5EF4-FFF2-40B4-BE49-F238E27FC236}">
              <a16:creationId xmlns:a16="http://schemas.microsoft.com/office/drawing/2014/main" id="{A15044EB-29B8-47AB-B196-8F7CCEF57C64}"/>
            </a:ext>
          </a:extLst>
        </xdr:cNvPr>
        <xdr:cNvSpPr/>
      </xdr:nvSpPr>
      <xdr:spPr>
        <a:xfrm>
          <a:off x="3833634" y="1032932"/>
          <a:ext cx="243418" cy="22083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29449</xdr:colOff>
      <xdr:row>15</xdr:row>
      <xdr:rowOff>162753</xdr:rowOff>
    </xdr:from>
    <xdr:to>
      <xdr:col>1</xdr:col>
      <xdr:colOff>275545</xdr:colOff>
      <xdr:row>17</xdr:row>
      <xdr:rowOff>24014</xdr:rowOff>
    </xdr:to>
    <xdr:sp macro="" textlink="">
      <xdr:nvSpPr>
        <xdr:cNvPr id="34" name="Triangle 1">
          <a:extLst>
            <a:ext uri="{FF2B5EF4-FFF2-40B4-BE49-F238E27FC236}">
              <a16:creationId xmlns:a16="http://schemas.microsoft.com/office/drawing/2014/main" id="{A8FF9A68-9332-425F-8F91-3CAE6E43B8BE}"/>
            </a:ext>
          </a:extLst>
        </xdr:cNvPr>
        <xdr:cNvSpPr/>
      </xdr:nvSpPr>
      <xdr:spPr>
        <a:xfrm>
          <a:off x="236015" y="3421910"/>
          <a:ext cx="246096" cy="22083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55926</xdr:colOff>
      <xdr:row>12</xdr:row>
      <xdr:rowOff>7256</xdr:rowOff>
    </xdr:from>
    <xdr:to>
      <xdr:col>33</xdr:col>
      <xdr:colOff>302022</xdr:colOff>
      <xdr:row>12</xdr:row>
      <xdr:rowOff>226191</xdr:rowOff>
    </xdr:to>
    <xdr:sp macro="" textlink="">
      <xdr:nvSpPr>
        <xdr:cNvPr id="35" name="Triangle 1">
          <a:extLst>
            <a:ext uri="{FF2B5EF4-FFF2-40B4-BE49-F238E27FC236}">
              <a16:creationId xmlns:a16="http://schemas.microsoft.com/office/drawing/2014/main" id="{4F5779CA-C2CD-4C5B-8AB9-FEE70BD63CEB}"/>
            </a:ext>
          </a:extLst>
        </xdr:cNvPr>
        <xdr:cNvSpPr/>
      </xdr:nvSpPr>
      <xdr:spPr>
        <a:xfrm>
          <a:off x="13857613" y="2715569"/>
          <a:ext cx="246096" cy="218935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A26"/>
  <sheetViews>
    <sheetView showGridLines="0" zoomScale="83" zoomScaleNormal="83" workbookViewId="0">
      <selection activeCell="AG19" sqref="AG19"/>
    </sheetView>
  </sheetViews>
  <sheetFormatPr baseColWidth="10" defaultRowHeight="12.75" x14ac:dyDescent="0.2"/>
  <cols>
    <col min="1" max="1" width="3" customWidth="1"/>
    <col min="2" max="2" width="6.7109375" customWidth="1"/>
    <col min="3" max="3" width="25.85546875" customWidth="1"/>
    <col min="4" max="4" width="19.28515625" customWidth="1"/>
    <col min="5" max="5" width="1.7109375" customWidth="1"/>
    <col min="6" max="53" width="5" customWidth="1"/>
  </cols>
  <sheetData>
    <row r="2" spans="2:53" ht="18.75" x14ac:dyDescent="0.3">
      <c r="B2" s="3" t="s">
        <v>14</v>
      </c>
      <c r="C2" s="3"/>
      <c r="D2" s="3"/>
      <c r="E2" s="3"/>
    </row>
    <row r="3" spans="2:53" ht="18.75" x14ac:dyDescent="0.3">
      <c r="B3" s="3"/>
      <c r="C3" s="3"/>
      <c r="D3" s="3"/>
      <c r="E3" s="3"/>
    </row>
    <row r="4" spans="2:53" ht="18.75" x14ac:dyDescent="0.3">
      <c r="B4" s="4"/>
      <c r="C4" s="4"/>
      <c r="D4" s="3"/>
      <c r="E4" s="3"/>
    </row>
    <row r="5" spans="2:53" ht="18" customHeight="1" x14ac:dyDescent="0.2">
      <c r="B5" s="170" t="s">
        <v>15</v>
      </c>
      <c r="C5" s="171"/>
      <c r="D5" s="172"/>
      <c r="E5" s="129"/>
      <c r="F5" s="176" t="s">
        <v>92</v>
      </c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7"/>
      <c r="R5" s="176" t="s">
        <v>92</v>
      </c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7"/>
      <c r="AD5" s="176" t="s">
        <v>92</v>
      </c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7"/>
      <c r="AP5" s="176" t="s">
        <v>92</v>
      </c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7"/>
    </row>
    <row r="6" spans="2:53" ht="18" customHeight="1" x14ac:dyDescent="0.2">
      <c r="B6" s="173"/>
      <c r="C6" s="174"/>
      <c r="D6" s="175"/>
      <c r="E6" s="129"/>
      <c r="F6" s="130">
        <v>1</v>
      </c>
      <c r="G6" s="130">
        <v>2</v>
      </c>
      <c r="H6" s="130">
        <v>3</v>
      </c>
      <c r="I6" s="130">
        <v>4</v>
      </c>
      <c r="J6" s="130">
        <v>5</v>
      </c>
      <c r="K6" s="130">
        <v>6</v>
      </c>
      <c r="L6" s="130">
        <v>7</v>
      </c>
      <c r="M6" s="130">
        <v>8</v>
      </c>
      <c r="N6" s="130">
        <v>9</v>
      </c>
      <c r="O6" s="130">
        <v>10</v>
      </c>
      <c r="P6" s="130">
        <v>11</v>
      </c>
      <c r="Q6" s="131">
        <v>12</v>
      </c>
      <c r="R6" s="132">
        <v>1</v>
      </c>
      <c r="S6" s="130">
        <v>2</v>
      </c>
      <c r="T6" s="130">
        <v>3</v>
      </c>
      <c r="U6" s="130">
        <v>4</v>
      </c>
      <c r="V6" s="130">
        <v>5</v>
      </c>
      <c r="W6" s="130">
        <v>6</v>
      </c>
      <c r="X6" s="130">
        <v>7</v>
      </c>
      <c r="Y6" s="130">
        <v>8</v>
      </c>
      <c r="Z6" s="130">
        <v>9</v>
      </c>
      <c r="AA6" s="130">
        <v>10</v>
      </c>
      <c r="AB6" s="130">
        <v>11</v>
      </c>
      <c r="AC6" s="131">
        <v>12</v>
      </c>
      <c r="AD6" s="130">
        <v>1</v>
      </c>
      <c r="AE6" s="130">
        <v>2</v>
      </c>
      <c r="AF6" s="130">
        <v>3</v>
      </c>
      <c r="AG6" s="130">
        <v>4</v>
      </c>
      <c r="AH6" s="130">
        <v>5</v>
      </c>
      <c r="AI6" s="130">
        <v>6</v>
      </c>
      <c r="AJ6" s="130">
        <v>7</v>
      </c>
      <c r="AK6" s="130">
        <v>8</v>
      </c>
      <c r="AL6" s="130">
        <v>9</v>
      </c>
      <c r="AM6" s="130">
        <v>10</v>
      </c>
      <c r="AN6" s="130">
        <v>11</v>
      </c>
      <c r="AO6" s="131">
        <v>12</v>
      </c>
      <c r="AP6" s="130">
        <v>1</v>
      </c>
      <c r="AQ6" s="130">
        <v>2</v>
      </c>
      <c r="AR6" s="130">
        <v>3</v>
      </c>
      <c r="AS6" s="130">
        <v>4</v>
      </c>
      <c r="AT6" s="130">
        <v>5</v>
      </c>
      <c r="AU6" s="130">
        <v>6</v>
      </c>
      <c r="AV6" s="130">
        <v>7</v>
      </c>
      <c r="AW6" s="130">
        <v>8</v>
      </c>
      <c r="AX6" s="130">
        <v>9</v>
      </c>
      <c r="AY6" s="130">
        <v>10</v>
      </c>
      <c r="AZ6" s="130">
        <v>11</v>
      </c>
      <c r="BA6" s="131">
        <v>12</v>
      </c>
    </row>
    <row r="7" spans="2:53" ht="18" customHeight="1" x14ac:dyDescent="0.2">
      <c r="B7" s="167" t="s">
        <v>16</v>
      </c>
      <c r="C7" s="168"/>
      <c r="D7" s="169"/>
      <c r="E7" s="133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5"/>
      <c r="AY7" s="134"/>
      <c r="AZ7" s="134"/>
      <c r="BA7" s="134"/>
    </row>
    <row r="8" spans="2:53" ht="18" customHeight="1" x14ac:dyDescent="0.2">
      <c r="B8" s="161" t="s">
        <v>22</v>
      </c>
      <c r="C8" s="162"/>
      <c r="D8" s="163"/>
      <c r="E8" s="135"/>
      <c r="F8" s="6"/>
      <c r="G8" s="6"/>
      <c r="H8" s="6"/>
      <c r="I8" s="7"/>
      <c r="J8" s="7"/>
      <c r="K8" s="7"/>
      <c r="L8" s="7"/>
      <c r="M8" s="7"/>
      <c r="N8" s="7"/>
      <c r="O8" s="7"/>
      <c r="P8" s="7"/>
      <c r="Q8" s="136"/>
      <c r="R8" s="137"/>
      <c r="S8" s="7"/>
      <c r="T8" s="7"/>
      <c r="U8" s="7"/>
      <c r="V8" s="7"/>
      <c r="W8" s="7"/>
      <c r="X8" s="7"/>
      <c r="Y8" s="7"/>
      <c r="Z8" s="7"/>
      <c r="AA8" s="7"/>
      <c r="AB8" s="7"/>
      <c r="AC8" s="136"/>
      <c r="AD8" s="137"/>
      <c r="AE8" s="7"/>
      <c r="AF8" s="7"/>
      <c r="AG8" s="7"/>
      <c r="AH8" s="7"/>
      <c r="AI8" s="7"/>
      <c r="AJ8" s="7"/>
      <c r="AK8" s="7"/>
      <c r="AL8" s="7"/>
      <c r="AM8" s="7"/>
      <c r="AN8" s="7"/>
      <c r="AO8" s="136"/>
      <c r="AP8" s="137"/>
      <c r="AQ8" s="7"/>
      <c r="AR8" s="7"/>
      <c r="AS8" s="7"/>
      <c r="AT8" s="7"/>
      <c r="AU8" s="7"/>
      <c r="AV8" s="7"/>
      <c r="AW8" s="7"/>
      <c r="AX8" s="7"/>
      <c r="AY8" s="7"/>
      <c r="AZ8" s="7"/>
      <c r="BA8" s="136"/>
    </row>
    <row r="9" spans="2:53" ht="18" customHeight="1" x14ac:dyDescent="0.2">
      <c r="B9" s="161" t="s">
        <v>18</v>
      </c>
      <c r="C9" s="162"/>
      <c r="D9" s="163"/>
      <c r="E9" s="135"/>
      <c r="F9" s="7"/>
      <c r="G9" s="6"/>
      <c r="H9" s="6"/>
      <c r="I9" s="6"/>
      <c r="J9" s="6"/>
      <c r="K9" s="6"/>
      <c r="L9" s="6"/>
      <c r="M9" s="6"/>
      <c r="N9" s="6"/>
      <c r="O9" s="7"/>
      <c r="P9" s="7"/>
      <c r="Q9" s="136"/>
      <c r="R9" s="137"/>
      <c r="S9" s="7"/>
      <c r="T9" s="7"/>
      <c r="U9" s="7"/>
      <c r="V9" s="7"/>
      <c r="W9" s="7"/>
      <c r="X9" s="7"/>
      <c r="Y9" s="7"/>
      <c r="Z9" s="7"/>
      <c r="AA9" s="7"/>
      <c r="AB9" s="7"/>
      <c r="AC9" s="136"/>
      <c r="AD9" s="137"/>
      <c r="AE9" s="7"/>
      <c r="AF9" s="7"/>
      <c r="AG9" s="7"/>
      <c r="AH9" s="7"/>
      <c r="AI9" s="7"/>
      <c r="AJ9" s="7"/>
      <c r="AK9" s="7"/>
      <c r="AL9" s="7"/>
      <c r="AM9" s="7"/>
      <c r="AN9" s="7"/>
      <c r="AO9" s="136"/>
      <c r="AP9" s="137"/>
      <c r="AQ9" s="7"/>
      <c r="AR9" s="7"/>
      <c r="AS9" s="7"/>
      <c r="AT9" s="7"/>
      <c r="AU9" s="7"/>
      <c r="AV9" s="7"/>
      <c r="AW9" s="7"/>
      <c r="AX9" s="7"/>
      <c r="AY9" s="7"/>
      <c r="AZ9" s="7"/>
      <c r="BA9" s="136"/>
    </row>
    <row r="10" spans="2:53" ht="18" customHeight="1" x14ac:dyDescent="0.2">
      <c r="B10" s="161" t="s">
        <v>19</v>
      </c>
      <c r="C10" s="162"/>
      <c r="D10" s="163"/>
      <c r="E10" s="135"/>
      <c r="F10" s="7"/>
      <c r="G10" s="7"/>
      <c r="H10" s="7"/>
      <c r="I10" s="7"/>
      <c r="J10" s="7"/>
      <c r="K10" s="7"/>
      <c r="L10" s="7"/>
      <c r="M10" s="7"/>
      <c r="N10" s="7"/>
      <c r="O10" s="6"/>
      <c r="P10" s="6"/>
      <c r="Q10" s="138"/>
      <c r="R10" s="139"/>
      <c r="S10" s="7"/>
      <c r="T10" s="7"/>
      <c r="U10" s="7"/>
      <c r="V10" s="7"/>
      <c r="W10" s="7"/>
      <c r="X10" s="7"/>
      <c r="Y10" s="7"/>
      <c r="Z10" s="7"/>
      <c r="AA10" s="7"/>
      <c r="AB10" s="7"/>
      <c r="AC10" s="136"/>
      <c r="AD10" s="13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136"/>
      <c r="AP10" s="13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136"/>
    </row>
    <row r="11" spans="2:53" ht="18" customHeight="1" x14ac:dyDescent="0.2">
      <c r="B11" s="161" t="s">
        <v>20</v>
      </c>
      <c r="C11" s="162"/>
      <c r="D11" s="163"/>
      <c r="E11" s="13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138"/>
      <c r="R11" s="139"/>
      <c r="S11" s="6"/>
      <c r="T11" s="6"/>
      <c r="U11" s="6"/>
      <c r="V11" s="6"/>
      <c r="W11" s="6"/>
      <c r="X11" s="6"/>
      <c r="Y11" s="6"/>
      <c r="Z11" s="6"/>
      <c r="AA11" s="7"/>
      <c r="AB11" s="7"/>
      <c r="AC11" s="136"/>
      <c r="AD11" s="13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136"/>
      <c r="AP11" s="13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136"/>
    </row>
    <row r="12" spans="2:53" ht="18" customHeight="1" x14ac:dyDescent="0.2">
      <c r="B12" s="161" t="s">
        <v>21</v>
      </c>
      <c r="C12" s="162"/>
      <c r="D12" s="163"/>
      <c r="E12" s="135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36"/>
      <c r="R12" s="137"/>
      <c r="S12" s="7"/>
      <c r="T12" s="7"/>
      <c r="U12" s="7"/>
      <c r="V12" s="7"/>
      <c r="W12" s="7"/>
      <c r="X12" s="7"/>
      <c r="Y12" s="6"/>
      <c r="Z12" s="6"/>
      <c r="AA12" s="6"/>
      <c r="AB12" s="6"/>
      <c r="AC12" s="138"/>
      <c r="AD12" s="139"/>
      <c r="AE12" s="6"/>
      <c r="AF12" s="6"/>
      <c r="AG12" s="6"/>
      <c r="AH12" s="7"/>
      <c r="AI12" s="7"/>
      <c r="AJ12" s="7"/>
      <c r="AK12" s="7"/>
      <c r="AL12" s="7"/>
      <c r="AM12" s="7"/>
      <c r="AN12" s="7"/>
      <c r="AO12" s="136"/>
      <c r="AP12" s="13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136"/>
    </row>
    <row r="13" spans="2:53" ht="18" customHeight="1" x14ac:dyDescent="0.2">
      <c r="B13" s="164" t="s">
        <v>17</v>
      </c>
      <c r="C13" s="165"/>
      <c r="D13" s="166"/>
      <c r="E13" s="140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41"/>
      <c r="R13" s="142"/>
      <c r="S13" s="8"/>
      <c r="T13" s="8"/>
      <c r="U13" s="8"/>
      <c r="V13" s="8"/>
      <c r="W13" s="8"/>
      <c r="X13" s="8"/>
      <c r="Y13" s="8"/>
      <c r="Z13" s="8"/>
      <c r="AA13" s="8"/>
      <c r="AB13" s="8"/>
      <c r="AC13" s="141"/>
      <c r="AD13" s="142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141"/>
      <c r="AP13" s="137"/>
      <c r="AQ13" s="7"/>
      <c r="AR13" s="7"/>
      <c r="AS13" s="7"/>
      <c r="AT13" s="7"/>
      <c r="AU13" s="7"/>
      <c r="AV13" s="8"/>
      <c r="AW13" s="8"/>
      <c r="AX13" s="8"/>
      <c r="AY13" s="8"/>
      <c r="AZ13" s="8"/>
      <c r="BA13" s="141"/>
    </row>
    <row r="16" spans="2:53" ht="15.75" x14ac:dyDescent="0.25">
      <c r="D16" s="9"/>
      <c r="E16" s="10"/>
    </row>
    <row r="17" spans="2:9" x14ac:dyDescent="0.2">
      <c r="C17" s="101" t="s">
        <v>95</v>
      </c>
      <c r="D17" s="11"/>
      <c r="E17" s="11"/>
      <c r="H17" s="11"/>
      <c r="I17" s="11"/>
    </row>
    <row r="18" spans="2:9" x14ac:dyDescent="0.2">
      <c r="C18" s="101"/>
      <c r="D18" s="11"/>
      <c r="E18" s="11"/>
    </row>
    <row r="19" spans="2:9" x14ac:dyDescent="0.2">
      <c r="C19" s="101" t="s">
        <v>93</v>
      </c>
      <c r="D19" s="11"/>
      <c r="E19" s="11"/>
    </row>
    <row r="20" spans="2:9" x14ac:dyDescent="0.2">
      <c r="C20" s="101"/>
    </row>
    <row r="21" spans="2:9" x14ac:dyDescent="0.2">
      <c r="C21" s="101" t="s">
        <v>94</v>
      </c>
    </row>
    <row r="23" spans="2:9" ht="15.75" x14ac:dyDescent="0.25">
      <c r="B23" s="12"/>
      <c r="C23" s="12"/>
      <c r="D23" s="13"/>
      <c r="E23" s="13"/>
      <c r="F23" s="14"/>
    </row>
    <row r="24" spans="2:9" ht="15.75" x14ac:dyDescent="0.25">
      <c r="B24" s="12"/>
      <c r="C24" s="12"/>
      <c r="D24" s="13"/>
      <c r="E24" s="13"/>
      <c r="F24" s="14"/>
    </row>
    <row r="25" spans="2:9" ht="15.75" x14ac:dyDescent="0.25">
      <c r="B25" s="15"/>
      <c r="C25" s="15"/>
      <c r="D25" s="13"/>
      <c r="E25" s="13"/>
      <c r="F25" s="16"/>
    </row>
    <row r="26" spans="2:9" ht="15.75" x14ac:dyDescent="0.25">
      <c r="B26" s="12"/>
      <c r="C26" s="12"/>
      <c r="D26" s="13"/>
      <c r="E26" s="13"/>
    </row>
  </sheetData>
  <mergeCells count="12">
    <mergeCell ref="B5:D6"/>
    <mergeCell ref="F5:Q5"/>
    <mergeCell ref="R5:AC5"/>
    <mergeCell ref="AD5:AO5"/>
    <mergeCell ref="AP5:BA5"/>
    <mergeCell ref="B12:D12"/>
    <mergeCell ref="B13:D13"/>
    <mergeCell ref="B7:D7"/>
    <mergeCell ref="B8:D8"/>
    <mergeCell ref="B9:D9"/>
    <mergeCell ref="B10:D10"/>
    <mergeCell ref="B11:D11"/>
  </mergeCells>
  <dataValidations count="1">
    <dataValidation allowBlank="1" showInputMessage="1" showErrorMessage="1" prompt="Bitte geben Sie die Nummer und die Bezeichnung des Arbeitspakets ein" sqref="B8:D12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showGridLines="0" tabSelected="1" zoomScale="175" zoomScaleNormal="175" workbookViewId="0">
      <selection activeCell="E5" sqref="E5"/>
    </sheetView>
  </sheetViews>
  <sheetFormatPr baseColWidth="10" defaultRowHeight="12.75" x14ac:dyDescent="0.2"/>
  <cols>
    <col min="1" max="1" width="2.42578125" customWidth="1"/>
    <col min="2" max="2" width="45.5703125" customWidth="1"/>
    <col min="3" max="6" width="20.7109375" customWidth="1"/>
  </cols>
  <sheetData>
    <row r="2" spans="2:6" ht="18.75" x14ac:dyDescent="0.3">
      <c r="B2" s="3" t="s">
        <v>83</v>
      </c>
    </row>
    <row r="3" spans="2:6" ht="31.5" customHeight="1" x14ac:dyDescent="0.25">
      <c r="B3" s="178"/>
      <c r="C3" s="178"/>
      <c r="D3" s="178"/>
      <c r="E3" s="178"/>
      <c r="F3" s="118"/>
    </row>
    <row r="5" spans="2:6" ht="38.1" customHeight="1" x14ac:dyDescent="0.2">
      <c r="B5" s="155" t="s">
        <v>96</v>
      </c>
      <c r="C5" s="146" t="s">
        <v>86</v>
      </c>
      <c r="D5" s="128" t="s">
        <v>10</v>
      </c>
      <c r="E5" s="156" t="s">
        <v>104</v>
      </c>
      <c r="F5" s="145" t="s">
        <v>88</v>
      </c>
    </row>
    <row r="6" spans="2:6" x14ac:dyDescent="0.2">
      <c r="B6" s="17"/>
      <c r="C6" s="144" t="s">
        <v>7</v>
      </c>
      <c r="D6" s="144" t="s">
        <v>7</v>
      </c>
      <c r="E6" s="144" t="s">
        <v>7</v>
      </c>
      <c r="F6" s="144" t="s">
        <v>7</v>
      </c>
    </row>
    <row r="7" spans="2:6" ht="15.95" customHeight="1" x14ac:dyDescent="0.25">
      <c r="B7" s="18" t="s">
        <v>8</v>
      </c>
      <c r="C7" s="19"/>
      <c r="D7" s="19"/>
      <c r="E7" s="19"/>
      <c r="F7" s="19"/>
    </row>
    <row r="8" spans="2:6" ht="15.95" customHeight="1" x14ac:dyDescent="0.2">
      <c r="B8" s="8" t="s">
        <v>89</v>
      </c>
      <c r="C8" s="127">
        <v>0</v>
      </c>
      <c r="D8" s="127">
        <v>0</v>
      </c>
      <c r="E8" s="127">
        <v>0</v>
      </c>
      <c r="F8" s="125">
        <f>SUM(C8:E8)</f>
        <v>0</v>
      </c>
    </row>
    <row r="9" spans="2:6" ht="15.95" customHeight="1" x14ac:dyDescent="0.2">
      <c r="B9" s="8" t="s">
        <v>90</v>
      </c>
      <c r="C9" s="127">
        <v>0</v>
      </c>
      <c r="D9" s="127">
        <v>0</v>
      </c>
      <c r="E9" s="127">
        <v>0</v>
      </c>
      <c r="F9" s="125">
        <f>SUM(C9:E9)</f>
        <v>0</v>
      </c>
    </row>
    <row r="10" spans="2:6" ht="15.95" customHeight="1" x14ac:dyDescent="0.2">
      <c r="B10" s="8" t="s">
        <v>91</v>
      </c>
      <c r="C10" s="127">
        <v>0</v>
      </c>
      <c r="D10" s="127">
        <v>0</v>
      </c>
      <c r="E10" s="127">
        <v>0</v>
      </c>
      <c r="F10" s="125">
        <f>SUM(C10:E10)</f>
        <v>0</v>
      </c>
    </row>
    <row r="11" spans="2:6" ht="15.95" customHeight="1" x14ac:dyDescent="0.2">
      <c r="B11" s="8" t="s">
        <v>9</v>
      </c>
      <c r="C11" s="127">
        <v>0</v>
      </c>
      <c r="D11" s="127">
        <v>0</v>
      </c>
      <c r="E11" s="127">
        <v>0</v>
      </c>
      <c r="F11" s="125">
        <f>SUM(C11:E11)</f>
        <v>0</v>
      </c>
    </row>
    <row r="12" spans="2:6" ht="15.95" customHeight="1" x14ac:dyDescent="0.25">
      <c r="B12" s="20" t="s">
        <v>87</v>
      </c>
      <c r="C12" s="148">
        <f>SUM(C8:C11)</f>
        <v>0</v>
      </c>
      <c r="D12" s="148">
        <f t="shared" ref="D12:E12" si="0">SUM(D8:D11)</f>
        <v>0</v>
      </c>
      <c r="E12" s="148">
        <f t="shared" si="0"/>
        <v>0</v>
      </c>
      <c r="F12" s="124">
        <f>SUM(F8:F11)</f>
        <v>0</v>
      </c>
    </row>
    <row r="13" spans="2:6" ht="15.75" x14ac:dyDescent="0.25">
      <c r="B13" s="122"/>
      <c r="C13" s="123"/>
      <c r="D13" s="123"/>
      <c r="E13" s="123"/>
      <c r="F13" s="126"/>
    </row>
    <row r="14" spans="2:6" ht="15.95" customHeight="1" x14ac:dyDescent="0.25">
      <c r="B14" s="18" t="s">
        <v>97</v>
      </c>
      <c r="C14" s="121"/>
      <c r="D14" s="121"/>
      <c r="E14" s="121"/>
      <c r="F14" s="120"/>
    </row>
    <row r="15" spans="2:6" ht="15.95" customHeight="1" x14ac:dyDescent="0.2">
      <c r="B15" s="8" t="s">
        <v>11</v>
      </c>
      <c r="C15" s="147">
        <v>0</v>
      </c>
      <c r="D15" s="127">
        <v>0</v>
      </c>
      <c r="E15" s="127">
        <v>0</v>
      </c>
      <c r="F15" s="125">
        <f>SUM(C15:E15)</f>
        <v>0</v>
      </c>
    </row>
    <row r="16" spans="2:6" ht="15.95" customHeight="1" x14ac:dyDescent="0.2">
      <c r="B16" s="157" t="s">
        <v>12</v>
      </c>
      <c r="C16" s="19"/>
      <c r="D16" s="19"/>
      <c r="E16" s="142"/>
      <c r="F16" s="125">
        <f>SUM(C16:E16)</f>
        <v>0</v>
      </c>
    </row>
    <row r="17" spans="2:6" ht="15.95" customHeight="1" x14ac:dyDescent="0.2">
      <c r="B17" s="157" t="s">
        <v>9</v>
      </c>
      <c r="C17" s="19"/>
      <c r="D17" s="19"/>
      <c r="E17" s="142"/>
      <c r="F17" s="125">
        <f>SUM(C17:E17)</f>
        <v>0</v>
      </c>
    </row>
    <row r="18" spans="2:6" ht="15.95" customHeight="1" x14ac:dyDescent="0.25">
      <c r="B18" s="159" t="s">
        <v>13</v>
      </c>
      <c r="C18" s="158"/>
      <c r="D18" s="158"/>
      <c r="E18" s="160"/>
      <c r="F18" s="124">
        <f>SUM(F15:F17)</f>
        <v>0</v>
      </c>
    </row>
    <row r="19" spans="2:6" ht="15.95" customHeight="1" x14ac:dyDescent="0.25">
      <c r="F19" s="119"/>
    </row>
  </sheetData>
  <mergeCells count="1">
    <mergeCell ref="B3:E3"/>
  </mergeCells>
  <dataValidations count="3">
    <dataValidation allowBlank="1" showInputMessage="1" showErrorMessage="1" prompt="Geben Sie bitte den Name des TUs ein." sqref="C5" xr:uid="{00000000-0002-0000-0100-000000000000}"/>
    <dataValidation allowBlank="1" showInputMessage="1" showErrorMessage="1" prompt="Bitte geben Sie den Namen des Partnerunternehmens ein" sqref="D5:E5" xr:uid="{00000000-0002-0000-0100-000001000000}"/>
    <dataValidation allowBlank="1" showInputMessage="1" showErrorMessage="1" prompt="Geben Sie bitte die Nummer und die Bezeichnung des Arbeitspakets ein" sqref="B8:B10" xr:uid="{00000000-0002-0000-0100-000002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6"/>
  <sheetViews>
    <sheetView showGridLines="0" zoomScale="80" zoomScaleNormal="80" workbookViewId="0">
      <selection activeCell="C4" sqref="C4"/>
    </sheetView>
  </sheetViews>
  <sheetFormatPr baseColWidth="10" defaultColWidth="11.42578125" defaultRowHeight="12.75" x14ac:dyDescent="0.2"/>
  <cols>
    <col min="1" max="1" width="4.28515625" style="23" customWidth="1"/>
    <col min="2" max="2" width="15" style="23" customWidth="1"/>
    <col min="3" max="3" width="36.5703125" style="23" customWidth="1"/>
    <col min="4" max="6" width="12.7109375" style="23" customWidth="1"/>
    <col min="7" max="7" width="10.7109375" style="23" customWidth="1"/>
    <col min="8" max="8" width="13.5703125" style="23" customWidth="1"/>
    <col min="9" max="9" width="10.5703125" style="23" customWidth="1"/>
    <col min="10" max="10" width="11.7109375" style="23" customWidth="1"/>
    <col min="11" max="11" width="10.85546875" style="24" hidden="1" customWidth="1"/>
    <col min="12" max="12" width="10.42578125" style="24" hidden="1" customWidth="1"/>
    <col min="13" max="13" width="102.7109375" style="23" customWidth="1"/>
    <col min="14" max="14" width="3.5703125" style="23" customWidth="1"/>
    <col min="15" max="17" width="14.7109375" style="23" customWidth="1"/>
    <col min="18" max="18" width="14.28515625" style="23" customWidth="1"/>
    <col min="19" max="16384" width="11.42578125" style="23"/>
  </cols>
  <sheetData>
    <row r="1" spans="1:17" x14ac:dyDescent="0.2">
      <c r="A1" s="151" t="s">
        <v>101</v>
      </c>
    </row>
    <row r="2" spans="1:17" ht="28.5" x14ac:dyDescent="0.45">
      <c r="A2" s="22" t="s">
        <v>85</v>
      </c>
      <c r="B2" s="22"/>
      <c r="H2" s="117"/>
      <c r="M2" s="25"/>
    </row>
    <row r="3" spans="1:17" x14ac:dyDescent="0.2">
      <c r="M3" s="25"/>
    </row>
    <row r="4" spans="1:17" ht="18.75" x14ac:dyDescent="0.3">
      <c r="A4" s="3" t="s">
        <v>24</v>
      </c>
      <c r="C4" s="110">
        <v>44208</v>
      </c>
      <c r="M4" s="25"/>
    </row>
    <row r="5" spans="1:17" ht="18.75" x14ac:dyDescent="0.3">
      <c r="A5" s="3" t="s">
        <v>23</v>
      </c>
      <c r="C5" s="62" t="s">
        <v>67</v>
      </c>
      <c r="J5" s="26"/>
      <c r="M5" s="25"/>
    </row>
    <row r="6" spans="1:17" ht="18.75" x14ac:dyDescent="0.3">
      <c r="A6" s="3" t="s">
        <v>102</v>
      </c>
      <c r="C6" s="23" t="s">
        <v>103</v>
      </c>
      <c r="F6" s="21"/>
      <c r="H6" s="27"/>
      <c r="J6" s="26"/>
      <c r="K6" s="28"/>
      <c r="M6" s="25"/>
    </row>
    <row r="7" spans="1:17" ht="18.75" x14ac:dyDescent="0.3">
      <c r="D7" s="1"/>
      <c r="F7" s="21"/>
      <c r="H7" s="27"/>
      <c r="J7" s="26"/>
      <c r="K7" s="28"/>
      <c r="M7" s="25"/>
    </row>
    <row r="8" spans="1:17" x14ac:dyDescent="0.2">
      <c r="K8" s="28" t="s">
        <v>5</v>
      </c>
      <c r="M8" s="25"/>
    </row>
    <row r="9" spans="1:17" x14ac:dyDescent="0.2">
      <c r="K9" s="24" t="s">
        <v>60</v>
      </c>
      <c r="M9" s="25"/>
    </row>
    <row r="10" spans="1:17" ht="18.75" x14ac:dyDescent="0.3">
      <c r="C10" s="153" t="s">
        <v>25</v>
      </c>
      <c r="D10" s="63">
        <v>15</v>
      </c>
      <c r="E10" s="1" t="s">
        <v>27</v>
      </c>
      <c r="F10" s="21"/>
      <c r="H10" s="152" t="s">
        <v>26</v>
      </c>
      <c r="J10" s="143">
        <v>0.05</v>
      </c>
      <c r="K10" s="24" t="s">
        <v>61</v>
      </c>
      <c r="M10" s="25"/>
    </row>
    <row r="11" spans="1:17" x14ac:dyDescent="0.2">
      <c r="K11" s="24" t="s">
        <v>62</v>
      </c>
      <c r="M11" s="25"/>
    </row>
    <row r="12" spans="1:17" ht="18.75" x14ac:dyDescent="0.3">
      <c r="B12" s="2"/>
      <c r="M12" s="25"/>
    </row>
    <row r="13" spans="1:17" ht="18.75" x14ac:dyDescent="0.3">
      <c r="C13" s="2"/>
      <c r="M13" s="116"/>
    </row>
    <row r="14" spans="1:17" s="51" customFormat="1" ht="19.5" thickBot="1" x14ac:dyDescent="0.35">
      <c r="A14" s="2" t="s">
        <v>29</v>
      </c>
      <c r="B14" s="12"/>
      <c r="K14" s="52"/>
      <c r="L14" s="52"/>
      <c r="O14" s="12" t="s">
        <v>28</v>
      </c>
    </row>
    <row r="15" spans="1:17" ht="75" customHeight="1" x14ac:dyDescent="0.25">
      <c r="A15" s="64" t="s">
        <v>6</v>
      </c>
      <c r="B15" s="65" t="s">
        <v>31</v>
      </c>
      <c r="C15" s="65" t="s">
        <v>32</v>
      </c>
      <c r="D15" s="65" t="s">
        <v>0</v>
      </c>
      <c r="E15" s="65" t="s">
        <v>1</v>
      </c>
      <c r="F15" s="65" t="s">
        <v>2</v>
      </c>
      <c r="G15" s="65" t="s">
        <v>63</v>
      </c>
      <c r="H15" s="65" t="s">
        <v>33</v>
      </c>
      <c r="I15" s="65" t="s">
        <v>64</v>
      </c>
      <c r="J15" s="65" t="s">
        <v>68</v>
      </c>
      <c r="K15" s="66" t="s">
        <v>3</v>
      </c>
      <c r="L15" s="66" t="s">
        <v>4</v>
      </c>
      <c r="M15" s="67" t="s">
        <v>66</v>
      </c>
      <c r="N15" s="39"/>
      <c r="O15" s="75" t="s">
        <v>0</v>
      </c>
      <c r="P15" s="76" t="s">
        <v>1</v>
      </c>
      <c r="Q15" s="77" t="s">
        <v>2</v>
      </c>
    </row>
    <row r="16" spans="1:17" s="29" customFormat="1" ht="30" customHeight="1" x14ac:dyDescent="0.2">
      <c r="A16" s="71" t="s">
        <v>34</v>
      </c>
      <c r="B16" s="40" t="s">
        <v>61</v>
      </c>
      <c r="C16" s="41" t="s">
        <v>79</v>
      </c>
      <c r="D16" s="41">
        <v>60000</v>
      </c>
      <c r="E16" s="41">
        <v>55000</v>
      </c>
      <c r="F16" s="41">
        <v>65000</v>
      </c>
      <c r="G16" s="42">
        <v>0</v>
      </c>
      <c r="H16" s="42"/>
      <c r="I16" s="42"/>
      <c r="J16" s="43"/>
      <c r="K16" s="113" t="e">
        <f>IF(J16="",ROUNDDOWN(($D$10-H16+I16)/I16,),ROUNDDOWN((J16-H16+I16)/I16,))</f>
        <v>#DIV/0!</v>
      </c>
      <c r="L16" s="44">
        <f t="shared" ref="L16:L27" si="0">-1+(1+Taux)^I16</f>
        <v>0</v>
      </c>
      <c r="M16" s="104" t="s">
        <v>80</v>
      </c>
      <c r="N16" s="45"/>
      <c r="O16" s="78">
        <f t="shared" ref="O16:O27" si="1">IF(B16="Auswählen","",IF(B16="einmalig",PV(Taux,G16,,-D16,0),IF(B16="periodisch",PV(Taux,H16-I16,,-(PV(L16,K16,-D16))))))</f>
        <v>60000</v>
      </c>
      <c r="P16" s="46">
        <f t="shared" ref="P16:P27" si="2">IF(B16="Auswählen","",IF(B16="einmalig",PV(Taux,G16,,-E16,0),IF(B16="periodisch",PV(Taux,H16-I16,,-(PV(L16,K16,-E16))))))</f>
        <v>55000</v>
      </c>
      <c r="Q16" s="79">
        <f t="shared" ref="Q16:Q27" si="3">IF(B16="Auswählen","",IF(B16="einmalig",PV(Taux,G16,,-F16,0),IF(B16="periodisch",PV(Taux,H16-I16,,-(PV(L16,K16,-F16))))))</f>
        <v>65000</v>
      </c>
    </row>
    <row r="17" spans="1:17" s="29" customFormat="1" ht="30" customHeight="1" x14ac:dyDescent="0.2">
      <c r="A17" s="72" t="s">
        <v>35</v>
      </c>
      <c r="B17" s="47" t="s">
        <v>62</v>
      </c>
      <c r="C17" s="48" t="s">
        <v>69</v>
      </c>
      <c r="D17" s="48">
        <v>92468</v>
      </c>
      <c r="E17" s="48">
        <v>73974</v>
      </c>
      <c r="F17" s="48">
        <v>120208</v>
      </c>
      <c r="G17" s="49"/>
      <c r="H17" s="49">
        <v>1</v>
      </c>
      <c r="I17" s="49">
        <v>1</v>
      </c>
      <c r="J17" s="43">
        <v>10</v>
      </c>
      <c r="K17" s="113">
        <f t="shared" ref="K17:K27" si="4">IF(J17="",ROUNDDOWN(($D$10-H17+I17)/I17,),ROUNDDOWN((J17-H17+I17)/I17,))</f>
        <v>10</v>
      </c>
      <c r="L17" s="44">
        <f t="shared" si="0"/>
        <v>5.0000000000000044E-2</v>
      </c>
      <c r="M17" s="105" t="s">
        <v>81</v>
      </c>
      <c r="N17" s="45"/>
      <c r="O17" s="78">
        <f t="shared" si="1"/>
        <v>714013.38543186057</v>
      </c>
      <c r="P17" s="46">
        <f t="shared" si="2"/>
        <v>571207.6196515169</v>
      </c>
      <c r="Q17" s="79">
        <f t="shared" si="3"/>
        <v>928214.31236744719</v>
      </c>
    </row>
    <row r="18" spans="1:17" s="29" customFormat="1" ht="30" customHeight="1" x14ac:dyDescent="0.2">
      <c r="A18" s="71" t="s">
        <v>36</v>
      </c>
      <c r="B18" s="47" t="s">
        <v>62</v>
      </c>
      <c r="C18" s="48" t="s">
        <v>77</v>
      </c>
      <c r="D18" s="48">
        <v>5000</v>
      </c>
      <c r="E18" s="48">
        <v>4000</v>
      </c>
      <c r="F18" s="48">
        <v>7000</v>
      </c>
      <c r="G18" s="49"/>
      <c r="H18" s="49">
        <v>1</v>
      </c>
      <c r="I18" s="49">
        <v>1</v>
      </c>
      <c r="J18" s="43"/>
      <c r="K18" s="113">
        <f t="shared" si="4"/>
        <v>15</v>
      </c>
      <c r="L18" s="44">
        <f t="shared" si="0"/>
        <v>5.0000000000000044E-2</v>
      </c>
      <c r="M18" s="105" t="s">
        <v>78</v>
      </c>
      <c r="N18" s="45"/>
      <c r="O18" s="78">
        <f t="shared" si="1"/>
        <v>51898.290190902939</v>
      </c>
      <c r="P18" s="46">
        <f t="shared" si="2"/>
        <v>41518.632152722348</v>
      </c>
      <c r="Q18" s="79">
        <f t="shared" si="3"/>
        <v>72657.606267264113</v>
      </c>
    </row>
    <row r="19" spans="1:17" s="29" customFormat="1" ht="30" customHeight="1" x14ac:dyDescent="0.2">
      <c r="A19" s="72" t="s">
        <v>37</v>
      </c>
      <c r="B19" s="47" t="s">
        <v>62</v>
      </c>
      <c r="C19" s="48" t="s">
        <v>76</v>
      </c>
      <c r="D19" s="48">
        <v>100000</v>
      </c>
      <c r="E19" s="48">
        <v>80000</v>
      </c>
      <c r="F19" s="48">
        <v>150000</v>
      </c>
      <c r="G19" s="49"/>
      <c r="H19" s="49">
        <v>3</v>
      </c>
      <c r="I19" s="49">
        <v>3</v>
      </c>
      <c r="J19" s="43">
        <v>12</v>
      </c>
      <c r="K19" s="113">
        <f t="shared" si="4"/>
        <v>4</v>
      </c>
      <c r="L19" s="44">
        <f t="shared" si="0"/>
        <v>0.15762500000000013</v>
      </c>
      <c r="M19" s="105" t="s">
        <v>82</v>
      </c>
      <c r="N19" s="45"/>
      <c r="O19" s="78">
        <f t="shared" si="1"/>
        <v>281149.9329563459</v>
      </c>
      <c r="P19" s="46">
        <f t="shared" si="2"/>
        <v>224919.94636507673</v>
      </c>
      <c r="Q19" s="79">
        <f t="shared" si="3"/>
        <v>421724.89943451883</v>
      </c>
    </row>
    <row r="20" spans="1:17" s="29" customFormat="1" ht="30" customHeight="1" x14ac:dyDescent="0.2">
      <c r="A20" s="71" t="s">
        <v>38</v>
      </c>
      <c r="B20" s="47" t="s">
        <v>61</v>
      </c>
      <c r="C20" s="48" t="s">
        <v>70</v>
      </c>
      <c r="D20" s="48">
        <v>15000</v>
      </c>
      <c r="E20" s="48">
        <v>12000</v>
      </c>
      <c r="F20" s="48">
        <v>19500</v>
      </c>
      <c r="G20" s="49">
        <v>15</v>
      </c>
      <c r="H20" s="49"/>
      <c r="I20" s="49"/>
      <c r="J20" s="43"/>
      <c r="K20" s="113" t="e">
        <f t="shared" si="4"/>
        <v>#DIV/0!</v>
      </c>
      <c r="L20" s="44">
        <f t="shared" si="0"/>
        <v>0</v>
      </c>
      <c r="M20" s="105" t="s">
        <v>71</v>
      </c>
      <c r="N20" s="45"/>
      <c r="O20" s="78">
        <f t="shared" si="1"/>
        <v>7215.2564713645525</v>
      </c>
      <c r="P20" s="46">
        <f t="shared" si="2"/>
        <v>5772.2051770916423</v>
      </c>
      <c r="Q20" s="79">
        <f t="shared" si="3"/>
        <v>9379.8334127739181</v>
      </c>
    </row>
    <row r="21" spans="1:17" s="29" customFormat="1" ht="30" customHeight="1" x14ac:dyDescent="0.2">
      <c r="A21" s="72" t="s">
        <v>39</v>
      </c>
      <c r="B21" s="47" t="s">
        <v>60</v>
      </c>
      <c r="C21" s="48"/>
      <c r="D21" s="48"/>
      <c r="E21" s="48"/>
      <c r="F21" s="48"/>
      <c r="G21" s="49"/>
      <c r="H21" s="49"/>
      <c r="I21" s="49"/>
      <c r="J21" s="43"/>
      <c r="K21" s="113" t="e">
        <f t="shared" si="4"/>
        <v>#DIV/0!</v>
      </c>
      <c r="L21" s="44">
        <f t="shared" si="0"/>
        <v>0</v>
      </c>
      <c r="M21" s="105"/>
      <c r="N21" s="50"/>
      <c r="O21" s="78" t="str">
        <f t="shared" si="1"/>
        <v/>
      </c>
      <c r="P21" s="46" t="str">
        <f t="shared" si="2"/>
        <v/>
      </c>
      <c r="Q21" s="79" t="str">
        <f t="shared" si="3"/>
        <v/>
      </c>
    </row>
    <row r="22" spans="1:17" s="29" customFormat="1" ht="30" customHeight="1" x14ac:dyDescent="0.2">
      <c r="A22" s="71" t="s">
        <v>40</v>
      </c>
      <c r="B22" s="47" t="s">
        <v>60</v>
      </c>
      <c r="C22" s="48"/>
      <c r="D22" s="48"/>
      <c r="E22" s="48"/>
      <c r="F22" s="48"/>
      <c r="G22" s="49"/>
      <c r="H22" s="49"/>
      <c r="I22" s="49"/>
      <c r="J22" s="43"/>
      <c r="K22" s="113" t="e">
        <f t="shared" si="4"/>
        <v>#DIV/0!</v>
      </c>
      <c r="L22" s="44">
        <f t="shared" si="0"/>
        <v>0</v>
      </c>
      <c r="M22" s="105"/>
      <c r="N22" s="50"/>
      <c r="O22" s="78" t="str">
        <f t="shared" si="1"/>
        <v/>
      </c>
      <c r="P22" s="46" t="str">
        <f t="shared" si="2"/>
        <v/>
      </c>
      <c r="Q22" s="79" t="str">
        <f t="shared" si="3"/>
        <v/>
      </c>
    </row>
    <row r="23" spans="1:17" s="29" customFormat="1" ht="30" customHeight="1" x14ac:dyDescent="0.2">
      <c r="A23" s="72" t="s">
        <v>41</v>
      </c>
      <c r="B23" s="47" t="s">
        <v>60</v>
      </c>
      <c r="C23" s="48"/>
      <c r="D23" s="48"/>
      <c r="E23" s="48"/>
      <c r="F23" s="48"/>
      <c r="G23" s="49"/>
      <c r="H23" s="49"/>
      <c r="I23" s="49"/>
      <c r="J23" s="43"/>
      <c r="K23" s="113" t="e">
        <f t="shared" si="4"/>
        <v>#DIV/0!</v>
      </c>
      <c r="L23" s="44">
        <f t="shared" si="0"/>
        <v>0</v>
      </c>
      <c r="M23" s="105"/>
      <c r="N23" s="50"/>
      <c r="O23" s="78" t="str">
        <f t="shared" si="1"/>
        <v/>
      </c>
      <c r="P23" s="46" t="str">
        <f t="shared" si="2"/>
        <v/>
      </c>
      <c r="Q23" s="79" t="str">
        <f t="shared" si="3"/>
        <v/>
      </c>
    </row>
    <row r="24" spans="1:17" s="29" customFormat="1" ht="30" customHeight="1" x14ac:dyDescent="0.2">
      <c r="A24" s="71" t="s">
        <v>42</v>
      </c>
      <c r="B24" s="47" t="s">
        <v>60</v>
      </c>
      <c r="C24" s="48"/>
      <c r="D24" s="48"/>
      <c r="E24" s="48"/>
      <c r="F24" s="48"/>
      <c r="G24" s="49"/>
      <c r="H24" s="49"/>
      <c r="I24" s="49"/>
      <c r="J24" s="43"/>
      <c r="K24" s="113" t="e">
        <f t="shared" si="4"/>
        <v>#DIV/0!</v>
      </c>
      <c r="L24" s="44">
        <f t="shared" si="0"/>
        <v>0</v>
      </c>
      <c r="M24" s="105"/>
      <c r="N24" s="50"/>
      <c r="O24" s="78" t="str">
        <f t="shared" si="1"/>
        <v/>
      </c>
      <c r="P24" s="46" t="str">
        <f t="shared" si="2"/>
        <v/>
      </c>
      <c r="Q24" s="79" t="str">
        <f t="shared" si="3"/>
        <v/>
      </c>
    </row>
    <row r="25" spans="1:17" s="29" customFormat="1" ht="30" customHeight="1" x14ac:dyDescent="0.2">
      <c r="A25" s="72" t="s">
        <v>43</v>
      </c>
      <c r="B25" s="47" t="s">
        <v>60</v>
      </c>
      <c r="C25" s="48"/>
      <c r="D25" s="48"/>
      <c r="E25" s="48"/>
      <c r="F25" s="48"/>
      <c r="G25" s="49"/>
      <c r="H25" s="49"/>
      <c r="I25" s="49"/>
      <c r="J25" s="43"/>
      <c r="K25" s="113" t="e">
        <f t="shared" si="4"/>
        <v>#DIV/0!</v>
      </c>
      <c r="L25" s="44">
        <f t="shared" si="0"/>
        <v>0</v>
      </c>
      <c r="M25" s="105"/>
      <c r="N25" s="50"/>
      <c r="O25" s="78" t="str">
        <f t="shared" si="1"/>
        <v/>
      </c>
      <c r="P25" s="46" t="str">
        <f t="shared" si="2"/>
        <v/>
      </c>
      <c r="Q25" s="79" t="str">
        <f t="shared" si="3"/>
        <v/>
      </c>
    </row>
    <row r="26" spans="1:17" s="29" customFormat="1" ht="30" customHeight="1" x14ac:dyDescent="0.2">
      <c r="A26" s="71" t="s">
        <v>44</v>
      </c>
      <c r="B26" s="47" t="s">
        <v>60</v>
      </c>
      <c r="C26" s="48"/>
      <c r="D26" s="48"/>
      <c r="E26" s="48"/>
      <c r="F26" s="48"/>
      <c r="G26" s="49"/>
      <c r="H26" s="49"/>
      <c r="I26" s="49"/>
      <c r="J26" s="43"/>
      <c r="K26" s="113" t="e">
        <f t="shared" si="4"/>
        <v>#DIV/0!</v>
      </c>
      <c r="L26" s="44">
        <f t="shared" si="0"/>
        <v>0</v>
      </c>
      <c r="M26" s="105"/>
      <c r="N26" s="50"/>
      <c r="O26" s="78" t="str">
        <f t="shared" si="1"/>
        <v/>
      </c>
      <c r="P26" s="46" t="str">
        <f t="shared" si="2"/>
        <v/>
      </c>
      <c r="Q26" s="79" t="str">
        <f t="shared" si="3"/>
        <v/>
      </c>
    </row>
    <row r="27" spans="1:17" s="29" customFormat="1" ht="30" customHeight="1" thickBot="1" x14ac:dyDescent="0.25">
      <c r="A27" s="73" t="s">
        <v>45</v>
      </c>
      <c r="B27" s="74" t="s">
        <v>60</v>
      </c>
      <c r="C27" s="68"/>
      <c r="D27" s="68"/>
      <c r="E27" s="68"/>
      <c r="F27" s="68"/>
      <c r="G27" s="69"/>
      <c r="H27" s="69"/>
      <c r="I27" s="69"/>
      <c r="J27" s="69"/>
      <c r="K27" s="114" t="e">
        <f t="shared" si="4"/>
        <v>#DIV/0!</v>
      </c>
      <c r="L27" s="70">
        <f t="shared" si="0"/>
        <v>0</v>
      </c>
      <c r="M27" s="106"/>
      <c r="N27" s="50"/>
      <c r="O27" s="78" t="str">
        <f t="shared" si="1"/>
        <v/>
      </c>
      <c r="P27" s="46" t="str">
        <f t="shared" si="2"/>
        <v/>
      </c>
      <c r="Q27" s="79" t="str">
        <f t="shared" si="3"/>
        <v/>
      </c>
    </row>
    <row r="28" spans="1:17" ht="18" customHeight="1" thickBo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2"/>
      <c r="L28" s="52"/>
      <c r="M28" s="51"/>
      <c r="N28" s="51"/>
      <c r="O28" s="80">
        <f>SUM(O16:O27)</f>
        <v>1114276.8650504739</v>
      </c>
      <c r="P28" s="81">
        <f t="shared" ref="P28:Q28" si="5">SUM(P16:P27)</f>
        <v>898418.40334640758</v>
      </c>
      <c r="Q28" s="82">
        <f t="shared" si="5"/>
        <v>1496976.651482004</v>
      </c>
    </row>
    <row r="29" spans="1:17" ht="15" customHeight="1" x14ac:dyDescent="0.2"/>
    <row r="31" spans="1:17" ht="18.75" x14ac:dyDescent="0.3">
      <c r="B31" s="2"/>
    </row>
    <row r="33" spans="1:17" s="51" customFormat="1" ht="19.5" thickBot="1" x14ac:dyDescent="0.35">
      <c r="A33" s="2" t="s">
        <v>30</v>
      </c>
      <c r="B33" s="12"/>
      <c r="K33" s="52"/>
      <c r="L33" s="52"/>
      <c r="O33" s="12" t="s">
        <v>28</v>
      </c>
    </row>
    <row r="34" spans="1:17" s="51" customFormat="1" ht="75" customHeight="1" x14ac:dyDescent="0.25">
      <c r="A34" s="84" t="s">
        <v>6</v>
      </c>
      <c r="B34" s="85" t="s">
        <v>31</v>
      </c>
      <c r="C34" s="85" t="s">
        <v>32</v>
      </c>
      <c r="D34" s="85" t="s">
        <v>0</v>
      </c>
      <c r="E34" s="85" t="s">
        <v>1</v>
      </c>
      <c r="F34" s="85" t="s">
        <v>2</v>
      </c>
      <c r="G34" s="85" t="s">
        <v>63</v>
      </c>
      <c r="H34" s="85" t="s">
        <v>33</v>
      </c>
      <c r="I34" s="85" t="s">
        <v>65</v>
      </c>
      <c r="J34" s="85" t="s">
        <v>68</v>
      </c>
      <c r="K34" s="86" t="s">
        <v>3</v>
      </c>
      <c r="L34" s="86" t="s">
        <v>4</v>
      </c>
      <c r="M34" s="87" t="s">
        <v>66</v>
      </c>
      <c r="N34" s="39"/>
      <c r="O34" s="93" t="s">
        <v>0</v>
      </c>
      <c r="P34" s="94" t="s">
        <v>1</v>
      </c>
      <c r="Q34" s="95" t="s">
        <v>2</v>
      </c>
    </row>
    <row r="35" spans="1:17" s="50" customFormat="1" ht="30" customHeight="1" x14ac:dyDescent="0.2">
      <c r="A35" s="88" t="s">
        <v>48</v>
      </c>
      <c r="B35" s="53" t="s">
        <v>62</v>
      </c>
      <c r="C35" s="54" t="s">
        <v>72</v>
      </c>
      <c r="D35" s="54">
        <v>150000</v>
      </c>
      <c r="E35" s="54">
        <v>180000</v>
      </c>
      <c r="F35" s="54">
        <v>100500</v>
      </c>
      <c r="G35" s="42"/>
      <c r="H35" s="55">
        <v>1</v>
      </c>
      <c r="I35" s="55">
        <v>1</v>
      </c>
      <c r="J35" s="55"/>
      <c r="K35" s="56">
        <f>IF(J35="",ROUNDDOWN(($D$10-H35+I35)/I35,),ROUNDDOWN((J35-H35+I35)/I35,))</f>
        <v>15</v>
      </c>
      <c r="L35" s="57">
        <f t="shared" ref="L35:L46" si="6">-1+(1+Taux)^I35</f>
        <v>5.0000000000000044E-2</v>
      </c>
      <c r="M35" s="107" t="s">
        <v>75</v>
      </c>
      <c r="N35" s="45"/>
      <c r="O35" s="96">
        <f t="shared" ref="O35:O46" si="7">IF(B35="Auswählen","",IF(B35="einmalig",PV(Taux,G35,,-D35,0),IF(B35="periodisch",PV(Taux,H35-I35,,-(PV(L35,K35,-D35))))))</f>
        <v>1556948.7057270883</v>
      </c>
      <c r="P35" s="58">
        <f t="shared" ref="P35:P46" si="8">IF(B35="Auswählen","",IF(B35="einmalig",PV(Taux,G35,,-E35,0),IF(B35="periodisch",PV(Taux,H35-I35,,-(PV(L35,K35,-E35))))))</f>
        <v>1868338.4468725058</v>
      </c>
      <c r="Q35" s="97">
        <f t="shared" ref="Q35:Q46" si="9">IF(B35="Auswählen","",IF(B35="einmalig",PV(Taux,G35,,-F35,0),IF(B35="periodisch",PV(Taux,H35-I35,,-(PV(L35,K35,-F35))))))</f>
        <v>1043155.6328371491</v>
      </c>
    </row>
    <row r="36" spans="1:17" s="50" customFormat="1" ht="30" customHeight="1" x14ac:dyDescent="0.2">
      <c r="A36" s="89" t="s">
        <v>49</v>
      </c>
      <c r="B36" s="59" t="s">
        <v>62</v>
      </c>
      <c r="C36" s="54" t="s">
        <v>73</v>
      </c>
      <c r="D36" s="60">
        <v>23000</v>
      </c>
      <c r="E36" s="60">
        <v>27600</v>
      </c>
      <c r="F36" s="60">
        <v>18400</v>
      </c>
      <c r="G36" s="61"/>
      <c r="H36" s="61">
        <v>1</v>
      </c>
      <c r="I36" s="61">
        <v>1</v>
      </c>
      <c r="J36" s="55"/>
      <c r="K36" s="56">
        <f t="shared" ref="K36:K46" si="10">IF(J36="",ROUNDDOWN(($D$10-H36+I36)/I36,),ROUNDDOWN((J36-H36+I36)/I36,))</f>
        <v>15</v>
      </c>
      <c r="L36" s="57">
        <f t="shared" si="6"/>
        <v>5.0000000000000044E-2</v>
      </c>
      <c r="M36" s="108" t="s">
        <v>74</v>
      </c>
      <c r="N36" s="45"/>
      <c r="O36" s="96">
        <f t="shared" si="7"/>
        <v>238732.13487815353</v>
      </c>
      <c r="P36" s="58">
        <f t="shared" si="8"/>
        <v>286478.56185378419</v>
      </c>
      <c r="Q36" s="97">
        <f t="shared" si="9"/>
        <v>190985.70790252282</v>
      </c>
    </row>
    <row r="37" spans="1:17" s="50" customFormat="1" ht="30" customHeight="1" x14ac:dyDescent="0.2">
      <c r="A37" s="88" t="s">
        <v>50</v>
      </c>
      <c r="B37" s="59" t="s">
        <v>60</v>
      </c>
      <c r="C37" s="54"/>
      <c r="D37" s="60"/>
      <c r="E37" s="60"/>
      <c r="F37" s="60"/>
      <c r="G37" s="61"/>
      <c r="H37" s="61"/>
      <c r="I37" s="61"/>
      <c r="J37" s="55"/>
      <c r="K37" s="56" t="e">
        <f t="shared" si="10"/>
        <v>#DIV/0!</v>
      </c>
      <c r="L37" s="57">
        <f t="shared" si="6"/>
        <v>0</v>
      </c>
      <c r="M37" s="108"/>
      <c r="N37" s="45"/>
      <c r="O37" s="96" t="str">
        <f t="shared" si="7"/>
        <v/>
      </c>
      <c r="P37" s="58" t="str">
        <f t="shared" si="8"/>
        <v/>
      </c>
      <c r="Q37" s="97" t="str">
        <f t="shared" si="9"/>
        <v/>
      </c>
    </row>
    <row r="38" spans="1:17" s="50" customFormat="1" ht="30" customHeight="1" x14ac:dyDescent="0.2">
      <c r="A38" s="89" t="s">
        <v>51</v>
      </c>
      <c r="B38" s="59" t="s">
        <v>60</v>
      </c>
      <c r="C38" s="54"/>
      <c r="D38" s="60"/>
      <c r="E38" s="60"/>
      <c r="F38" s="60"/>
      <c r="G38" s="61"/>
      <c r="H38" s="61"/>
      <c r="I38" s="61"/>
      <c r="J38" s="55"/>
      <c r="K38" s="56" t="e">
        <f t="shared" si="10"/>
        <v>#DIV/0!</v>
      </c>
      <c r="L38" s="57">
        <f t="shared" si="6"/>
        <v>0</v>
      </c>
      <c r="M38" s="108"/>
      <c r="N38" s="45"/>
      <c r="O38" s="96" t="str">
        <f t="shared" si="7"/>
        <v/>
      </c>
      <c r="P38" s="58" t="str">
        <f t="shared" si="8"/>
        <v/>
      </c>
      <c r="Q38" s="97" t="str">
        <f t="shared" si="9"/>
        <v/>
      </c>
    </row>
    <row r="39" spans="1:17" s="50" customFormat="1" ht="30" customHeight="1" x14ac:dyDescent="0.2">
      <c r="A39" s="88" t="s">
        <v>52</v>
      </c>
      <c r="B39" s="59" t="s">
        <v>60</v>
      </c>
      <c r="C39" s="54"/>
      <c r="D39" s="60"/>
      <c r="E39" s="60"/>
      <c r="F39" s="60"/>
      <c r="G39" s="61"/>
      <c r="H39" s="61"/>
      <c r="I39" s="61"/>
      <c r="J39" s="55"/>
      <c r="K39" s="56" t="e">
        <f t="shared" si="10"/>
        <v>#DIV/0!</v>
      </c>
      <c r="L39" s="57">
        <f t="shared" si="6"/>
        <v>0</v>
      </c>
      <c r="M39" s="108"/>
      <c r="N39" s="45"/>
      <c r="O39" s="96" t="str">
        <f t="shared" si="7"/>
        <v/>
      </c>
      <c r="P39" s="58" t="str">
        <f t="shared" si="8"/>
        <v/>
      </c>
      <c r="Q39" s="97" t="str">
        <f t="shared" si="9"/>
        <v/>
      </c>
    </row>
    <row r="40" spans="1:17" s="50" customFormat="1" ht="30" customHeight="1" x14ac:dyDescent="0.2">
      <c r="A40" s="89" t="s">
        <v>53</v>
      </c>
      <c r="B40" s="59" t="s">
        <v>60</v>
      </c>
      <c r="C40" s="54"/>
      <c r="D40" s="60"/>
      <c r="E40" s="60"/>
      <c r="F40" s="60"/>
      <c r="G40" s="61"/>
      <c r="H40" s="61"/>
      <c r="I40" s="61"/>
      <c r="J40" s="55"/>
      <c r="K40" s="56" t="e">
        <f t="shared" si="10"/>
        <v>#DIV/0!</v>
      </c>
      <c r="L40" s="57">
        <f t="shared" si="6"/>
        <v>0</v>
      </c>
      <c r="M40" s="108"/>
      <c r="O40" s="96" t="str">
        <f t="shared" si="7"/>
        <v/>
      </c>
      <c r="P40" s="58" t="str">
        <f t="shared" si="8"/>
        <v/>
      </c>
      <c r="Q40" s="97" t="str">
        <f t="shared" si="9"/>
        <v/>
      </c>
    </row>
    <row r="41" spans="1:17" s="50" customFormat="1" ht="30" customHeight="1" x14ac:dyDescent="0.2">
      <c r="A41" s="88" t="s">
        <v>54</v>
      </c>
      <c r="B41" s="59" t="s">
        <v>60</v>
      </c>
      <c r="C41" s="54"/>
      <c r="D41" s="60"/>
      <c r="E41" s="60"/>
      <c r="F41" s="60"/>
      <c r="G41" s="61"/>
      <c r="H41" s="61"/>
      <c r="I41" s="61"/>
      <c r="J41" s="55"/>
      <c r="K41" s="56" t="e">
        <f t="shared" si="10"/>
        <v>#DIV/0!</v>
      </c>
      <c r="L41" s="57">
        <f t="shared" si="6"/>
        <v>0</v>
      </c>
      <c r="M41" s="108"/>
      <c r="O41" s="96" t="str">
        <f t="shared" si="7"/>
        <v/>
      </c>
      <c r="P41" s="58" t="str">
        <f t="shared" si="8"/>
        <v/>
      </c>
      <c r="Q41" s="97" t="str">
        <f t="shared" si="9"/>
        <v/>
      </c>
    </row>
    <row r="42" spans="1:17" s="50" customFormat="1" ht="30" customHeight="1" x14ac:dyDescent="0.2">
      <c r="A42" s="89" t="s">
        <v>55</v>
      </c>
      <c r="B42" s="59" t="s">
        <v>60</v>
      </c>
      <c r="C42" s="54"/>
      <c r="D42" s="60"/>
      <c r="E42" s="60"/>
      <c r="F42" s="60"/>
      <c r="G42" s="61"/>
      <c r="H42" s="61"/>
      <c r="I42" s="61"/>
      <c r="J42" s="55"/>
      <c r="K42" s="56" t="e">
        <f t="shared" si="10"/>
        <v>#DIV/0!</v>
      </c>
      <c r="L42" s="57">
        <f t="shared" si="6"/>
        <v>0</v>
      </c>
      <c r="M42" s="108"/>
      <c r="O42" s="96" t="str">
        <f t="shared" si="7"/>
        <v/>
      </c>
      <c r="P42" s="58" t="str">
        <f t="shared" si="8"/>
        <v/>
      </c>
      <c r="Q42" s="97" t="str">
        <f t="shared" si="9"/>
        <v/>
      </c>
    </row>
    <row r="43" spans="1:17" s="50" customFormat="1" ht="30" customHeight="1" x14ac:dyDescent="0.2">
      <c r="A43" s="88" t="s">
        <v>56</v>
      </c>
      <c r="B43" s="59" t="s">
        <v>60</v>
      </c>
      <c r="C43" s="54"/>
      <c r="D43" s="60"/>
      <c r="E43" s="60"/>
      <c r="F43" s="60"/>
      <c r="G43" s="61"/>
      <c r="H43" s="61"/>
      <c r="I43" s="61"/>
      <c r="J43" s="55"/>
      <c r="K43" s="56" t="e">
        <f t="shared" si="10"/>
        <v>#DIV/0!</v>
      </c>
      <c r="L43" s="57">
        <f t="shared" si="6"/>
        <v>0</v>
      </c>
      <c r="M43" s="108"/>
      <c r="O43" s="96" t="str">
        <f t="shared" si="7"/>
        <v/>
      </c>
      <c r="P43" s="58" t="str">
        <f t="shared" si="8"/>
        <v/>
      </c>
      <c r="Q43" s="97" t="str">
        <f t="shared" si="9"/>
        <v/>
      </c>
    </row>
    <row r="44" spans="1:17" s="50" customFormat="1" ht="30" customHeight="1" x14ac:dyDescent="0.2">
      <c r="A44" s="89" t="s">
        <v>57</v>
      </c>
      <c r="B44" s="59" t="s">
        <v>60</v>
      </c>
      <c r="C44" s="54"/>
      <c r="D44" s="60"/>
      <c r="E44" s="60"/>
      <c r="F44" s="60"/>
      <c r="G44" s="61"/>
      <c r="H44" s="61"/>
      <c r="I44" s="61"/>
      <c r="J44" s="55"/>
      <c r="K44" s="56" t="e">
        <f t="shared" si="10"/>
        <v>#DIV/0!</v>
      </c>
      <c r="L44" s="57">
        <f t="shared" si="6"/>
        <v>0</v>
      </c>
      <c r="M44" s="108"/>
      <c r="O44" s="96" t="str">
        <f t="shared" si="7"/>
        <v/>
      </c>
      <c r="P44" s="58" t="str">
        <f t="shared" si="8"/>
        <v/>
      </c>
      <c r="Q44" s="97" t="str">
        <f t="shared" si="9"/>
        <v/>
      </c>
    </row>
    <row r="45" spans="1:17" s="50" customFormat="1" ht="30" customHeight="1" x14ac:dyDescent="0.2">
      <c r="A45" s="88" t="s">
        <v>58</v>
      </c>
      <c r="B45" s="59" t="s">
        <v>60</v>
      </c>
      <c r="C45" s="54"/>
      <c r="D45" s="60"/>
      <c r="E45" s="60"/>
      <c r="F45" s="60"/>
      <c r="G45" s="61"/>
      <c r="H45" s="61"/>
      <c r="I45" s="61"/>
      <c r="J45" s="55"/>
      <c r="K45" s="56" t="e">
        <f t="shared" si="10"/>
        <v>#DIV/0!</v>
      </c>
      <c r="L45" s="57">
        <f t="shared" si="6"/>
        <v>0</v>
      </c>
      <c r="M45" s="108"/>
      <c r="O45" s="96" t="str">
        <f t="shared" si="7"/>
        <v/>
      </c>
      <c r="P45" s="58" t="str">
        <f t="shared" si="8"/>
        <v/>
      </c>
      <c r="Q45" s="97" t="str">
        <f t="shared" si="9"/>
        <v/>
      </c>
    </row>
    <row r="46" spans="1:17" s="50" customFormat="1" ht="30" customHeight="1" thickBot="1" x14ac:dyDescent="0.25">
      <c r="A46" s="102" t="s">
        <v>59</v>
      </c>
      <c r="B46" s="90" t="s">
        <v>60</v>
      </c>
      <c r="C46" s="103"/>
      <c r="D46" s="91"/>
      <c r="E46" s="91"/>
      <c r="F46" s="91"/>
      <c r="G46" s="92"/>
      <c r="H46" s="92"/>
      <c r="I46" s="92"/>
      <c r="J46" s="115"/>
      <c r="K46" s="111" t="e">
        <f t="shared" si="10"/>
        <v>#DIV/0!</v>
      </c>
      <c r="L46" s="112">
        <f t="shared" si="6"/>
        <v>0</v>
      </c>
      <c r="M46" s="109"/>
      <c r="O46" s="96" t="str">
        <f t="shared" si="7"/>
        <v/>
      </c>
      <c r="P46" s="58" t="str">
        <f t="shared" si="8"/>
        <v/>
      </c>
      <c r="Q46" s="97" t="str">
        <f t="shared" si="9"/>
        <v/>
      </c>
    </row>
    <row r="47" spans="1:17" s="29" customFormat="1" ht="18" customHeight="1" thickBot="1" x14ac:dyDescent="0.25">
      <c r="K47" s="83"/>
      <c r="L47" s="83"/>
      <c r="O47" s="98">
        <f>SUM(O35:O46)</f>
        <v>1795680.8406052417</v>
      </c>
      <c r="P47" s="99">
        <f t="shared" ref="P47:Q47" si="11">SUM(P35:P46)</f>
        <v>2154817.00872629</v>
      </c>
      <c r="Q47" s="100">
        <f t="shared" si="11"/>
        <v>1234141.3407396718</v>
      </c>
    </row>
    <row r="50" spans="1:6" ht="18.75" x14ac:dyDescent="0.3">
      <c r="A50" s="2"/>
      <c r="B50" s="2"/>
    </row>
    <row r="51" spans="1:6" ht="13.5" thickBot="1" x14ac:dyDescent="0.25"/>
    <row r="52" spans="1:6" ht="20.100000000000001" customHeight="1" thickBot="1" x14ac:dyDescent="0.25">
      <c r="D52" s="30" t="s">
        <v>0</v>
      </c>
      <c r="E52" s="31" t="s">
        <v>1</v>
      </c>
      <c r="F52" s="32" t="s">
        <v>2</v>
      </c>
    </row>
    <row r="53" spans="1:6" ht="20.100000000000001" customHeight="1" thickBot="1" x14ac:dyDescent="0.25">
      <c r="C53" s="33" t="s">
        <v>46</v>
      </c>
      <c r="D53" s="34">
        <f>O47</f>
        <v>1795680.8406052417</v>
      </c>
      <c r="E53" s="34">
        <f>P47</f>
        <v>2154817.00872629</v>
      </c>
      <c r="F53" s="35">
        <f>Q47</f>
        <v>1234141.3407396718</v>
      </c>
    </row>
    <row r="54" spans="1:6" ht="20.100000000000001" customHeight="1" thickBot="1" x14ac:dyDescent="0.25">
      <c r="C54" s="33" t="s">
        <v>47</v>
      </c>
      <c r="D54" s="34">
        <f>O28</f>
        <v>1114276.8650504739</v>
      </c>
      <c r="E54" s="34">
        <f>P28</f>
        <v>898418.40334640758</v>
      </c>
      <c r="F54" s="36">
        <f>Q28</f>
        <v>1496976.651482004</v>
      </c>
    </row>
    <row r="55" spans="1:6" ht="20.100000000000001" customHeight="1" thickBot="1" x14ac:dyDescent="0.25">
      <c r="C55" s="33" t="s">
        <v>98</v>
      </c>
      <c r="D55" s="37">
        <f>O47/O28</f>
        <v>1.611521244788567</v>
      </c>
      <c r="E55" s="37">
        <f>P47/P28</f>
        <v>2.3984559985637857</v>
      </c>
      <c r="F55" s="38">
        <f>Q47/Q28</f>
        <v>0.82442257166661503</v>
      </c>
    </row>
    <row r="56" spans="1:6" ht="16.5" thickBot="1" x14ac:dyDescent="0.25">
      <c r="C56" s="33" t="s">
        <v>99</v>
      </c>
      <c r="D56" s="149">
        <f>D53-D54</f>
        <v>681403.97555476776</v>
      </c>
      <c r="E56" s="149">
        <f t="shared" ref="E56:F56" si="12">E53-E54</f>
        <v>1256398.6053798823</v>
      </c>
      <c r="F56" s="150">
        <f t="shared" si="12"/>
        <v>-262835.31074233213</v>
      </c>
    </row>
  </sheetData>
  <sheetProtection algorithmName="SHA-512" hashValue="H3rKdOX8MuDDgEetniN8c2EeVYdoa9GHwhx7+ZWsuEjFA50SlYTaflrRrYHieMbw4EZcB3wu36n+JVC+kWiAjg==" saltValue="2tV4wmGGnhewsT2/eGI4cQ==" spinCount="100000" sheet="1" objects="1" selectLockedCells="1"/>
  <conditionalFormatting sqref="C4">
    <cfRule type="expression" dxfId="71" priority="24">
      <formula>$C$4=""</formula>
    </cfRule>
  </conditionalFormatting>
  <conditionalFormatting sqref="C5">
    <cfRule type="expression" dxfId="70" priority="23">
      <formula>C5=""</formula>
    </cfRule>
  </conditionalFormatting>
  <conditionalFormatting sqref="C16">
    <cfRule type="expression" priority="7">
      <formula>M16&lt;&gt;""</formula>
    </cfRule>
  </conditionalFormatting>
  <conditionalFormatting sqref="C16:C27">
    <cfRule type="expression" dxfId="69" priority="29">
      <formula>B16="einmalig"</formula>
    </cfRule>
    <cfRule type="expression" dxfId="68" priority="28">
      <formula>B16="periodisch"</formula>
    </cfRule>
  </conditionalFormatting>
  <conditionalFormatting sqref="C35:C46">
    <cfRule type="expression" dxfId="67" priority="19">
      <formula>B35="einmalig"</formula>
    </cfRule>
    <cfRule type="expression" dxfId="66" priority="20">
      <formula>B35="periodisch"</formula>
    </cfRule>
  </conditionalFormatting>
  <conditionalFormatting sqref="D10">
    <cfRule type="expression" dxfId="65" priority="39">
      <formula>$D$10=""</formula>
    </cfRule>
  </conditionalFormatting>
  <conditionalFormatting sqref="D16:D26">
    <cfRule type="expression" dxfId="64" priority="27">
      <formula>B16="einmalig"</formula>
    </cfRule>
    <cfRule type="expression" dxfId="63" priority="26">
      <formula>B16="periodisch"</formula>
    </cfRule>
  </conditionalFormatting>
  <conditionalFormatting sqref="D35:D46">
    <cfRule type="expression" dxfId="62" priority="16">
      <formula>B35="einmalig"</formula>
    </cfRule>
    <cfRule type="expression" dxfId="61" priority="17">
      <formula>B35="periodisch"</formula>
    </cfRule>
  </conditionalFormatting>
  <conditionalFormatting sqref="D27:F27">
    <cfRule type="expression" dxfId="60" priority="4">
      <formula>C27="periodisch"</formula>
    </cfRule>
    <cfRule type="expression" dxfId="59" priority="5">
      <formula>C27="einmalig"</formula>
    </cfRule>
  </conditionalFormatting>
  <conditionalFormatting sqref="D55:F56">
    <cfRule type="cellIs" dxfId="58" priority="2" operator="lessThan">
      <formula>1</formula>
    </cfRule>
    <cfRule type="cellIs" dxfId="57" priority="3" operator="equal">
      <formula>1</formula>
    </cfRule>
    <cfRule type="cellIs" dxfId="56" priority="1" operator="greaterThan">
      <formula>1</formula>
    </cfRule>
  </conditionalFormatting>
  <conditionalFormatting sqref="E16:E26">
    <cfRule type="expression" dxfId="55" priority="42">
      <formula>B16="periodisch"</formula>
    </cfRule>
    <cfRule type="expression" dxfId="54" priority="43">
      <formula>B16="einmalig"</formula>
    </cfRule>
  </conditionalFormatting>
  <conditionalFormatting sqref="E35:E46">
    <cfRule type="expression" dxfId="53" priority="47">
      <formula>B35="periodisch"</formula>
    </cfRule>
    <cfRule type="expression" dxfId="52" priority="48">
      <formula>B35="einmalig"</formula>
    </cfRule>
  </conditionalFormatting>
  <conditionalFormatting sqref="F16:F26">
    <cfRule type="expression" dxfId="51" priority="44">
      <formula>B16="periodisch"</formula>
    </cfRule>
    <cfRule type="expression" dxfId="50" priority="45">
      <formula>B16="einmalig"</formula>
    </cfRule>
  </conditionalFormatting>
  <conditionalFormatting sqref="F35:F46">
    <cfRule type="expression" dxfId="49" priority="15">
      <formula>B35="einmalig"</formula>
    </cfRule>
    <cfRule type="expression" dxfId="48" priority="14">
      <formula>B35="periodisch"</formula>
    </cfRule>
  </conditionalFormatting>
  <conditionalFormatting sqref="G16:G27">
    <cfRule type="expression" dxfId="47" priority="40">
      <formula>B16="einmalig"</formula>
    </cfRule>
  </conditionalFormatting>
  <conditionalFormatting sqref="G35:G46">
    <cfRule type="expression" dxfId="46" priority="18">
      <formula>B35="einmalig"</formula>
    </cfRule>
  </conditionalFormatting>
  <conditionalFormatting sqref="H16:H27">
    <cfRule type="expression" dxfId="45" priority="25">
      <formula>B16="periodisch"</formula>
    </cfRule>
  </conditionalFormatting>
  <conditionalFormatting sqref="H35:H46">
    <cfRule type="expression" dxfId="44" priority="13">
      <formula>B35="periodisch"</formula>
    </cfRule>
  </conditionalFormatting>
  <conditionalFormatting sqref="I16:I27">
    <cfRule type="expression" dxfId="43" priority="41">
      <formula>B16="periodisch"</formula>
    </cfRule>
  </conditionalFormatting>
  <conditionalFormatting sqref="I35:I46">
    <cfRule type="expression" dxfId="42" priority="12">
      <formula>B35="periodisch"</formula>
    </cfRule>
  </conditionalFormatting>
  <conditionalFormatting sqref="J16:J27">
    <cfRule type="expression" dxfId="41" priority="46">
      <formula>B16="periodisch"</formula>
    </cfRule>
  </conditionalFormatting>
  <conditionalFormatting sqref="J35:J46">
    <cfRule type="expression" dxfId="40" priority="6">
      <formula>B35="periodisch"</formula>
    </cfRule>
  </conditionalFormatting>
  <conditionalFormatting sqref="M16:M27">
    <cfRule type="expression" dxfId="39" priority="11">
      <formula>B16="einmalig"</formula>
    </cfRule>
    <cfRule type="expression" dxfId="38" priority="10">
      <formula>B16="periodisch"</formula>
    </cfRule>
  </conditionalFormatting>
  <conditionalFormatting sqref="M35:M46">
    <cfRule type="expression" dxfId="37" priority="8">
      <formula>B35="einmalig"</formula>
    </cfRule>
    <cfRule type="expression" dxfId="36" priority="9">
      <formula>B35="periodisch"</formula>
    </cfRule>
  </conditionalFormatting>
  <dataValidations count="14">
    <dataValidation type="custom" allowBlank="1" showInputMessage="1" showErrorMessage="1" errorTitle="Error" error="Geben Sie bitte eine Zahl ein, die kleiner als die Dauer der Analyse ist." prompt="Fakultative Option, um das Datum der letzten periodischen Zahlung festzulegen. Lassen Sie sie standardmässig leer." sqref="J35:J46 J16:J27" xr:uid="{00000000-0002-0000-0200-000000000000}">
      <formula1>J16&lt;$D$10</formula1>
    </dataValidation>
    <dataValidation allowBlank="1" showInputMessage="1" showErrorMessage="1" prompt="Geben Sie das Jahr der ersten periodischen Zahlung ein" sqref="H35:H46" xr:uid="{00000000-0002-0000-0200-000001000000}"/>
    <dataValidation allowBlank="1" showInputMessage="1" showErrorMessage="1" prompt="Geben Sie das Jahr der Zahlung ein" sqref="G35:G46" xr:uid="{00000000-0002-0000-0200-000002000000}"/>
    <dataValidation allowBlank="1" showInputMessage="1" showErrorMessage="1" prompt="Bitte geben Sie einen Text ein." sqref="C35:C46" xr:uid="{00000000-0002-0000-0200-000003000000}"/>
    <dataValidation allowBlank="1" showInputMessage="1" showErrorMessage="1" prompt="Geben Sie das Jahr der ersten periodischen Zahlung ein." sqref="H16:H27" xr:uid="{00000000-0002-0000-0200-000004000000}"/>
    <dataValidation allowBlank="1" showInputMessage="1" showErrorMessage="1" prompt="Geben Sie die Informationen über die Zahlung(en) und die getroffenen Annahmen ein." sqref="M35:M46 M16:M27" xr:uid="{00000000-0002-0000-0200-000005000000}"/>
    <dataValidation allowBlank="1" showInputMessage="1" showErrorMessage="1" prompt="Bitte den Namen des TUs eingeben" sqref="C5" xr:uid="{00000000-0002-0000-0200-000006000000}"/>
    <dataValidation allowBlank="1" showInputMessage="1" showErrorMessage="1" prompt="Geben Sie die Periodizität der Zahlungen in Jahren ein. Zum Beispiel &quot;5&quot; für eine Zahlung alle fünf Jahre." sqref="I16:I27 I35:I46" xr:uid="{00000000-0002-0000-0200-000007000000}"/>
    <dataValidation allowBlank="1" showInputMessage="1" showErrorMessage="1" prompt="Geben Sie das Jahr der Zahlung ein." sqref="G16:G27" xr:uid="{00000000-0002-0000-0200-000008000000}"/>
    <dataValidation allowBlank="1" showInputMessage="1" showErrorMessage="1" prompt="Geben Sie das Datum im Format tt.mm.jjjj ein." sqref="C4" xr:uid="{00000000-0002-0000-0200-000009000000}"/>
    <dataValidation allowBlank="1" showInputMessage="1" showErrorMessage="1" prompt="Geben Sie einen Wert ein" sqref="D35:F46 D16:F27" xr:uid="{00000000-0002-0000-0200-00000A000000}"/>
    <dataValidation allowBlank="1" showInputMessage="1" showErrorMessage="1" prompt="Entrez un texte" sqref="C16:C27" xr:uid="{00000000-0002-0000-0200-00000B000000}"/>
    <dataValidation type="list" allowBlank="1" showInputMessage="1" showErrorMessage="1" sqref="B16:B27 B35:B46" xr:uid="{00000000-0002-0000-0200-00000C000000}">
      <formula1>$K$9:$K$11</formula1>
    </dataValidation>
    <dataValidation allowBlank="1" showInputMessage="1" showErrorMessage="1" prompt="Der Zeitraum muss grundsätzlich der Lebensdauer der Investitionen entsprechen und darf nicht weniger als zehn Jahre betragen." sqref="D10" xr:uid="{00000000-0002-0000-0200-00000D000000}"/>
  </dataValidations>
  <pageMargins left="0.25" right="0.25" top="0.75" bottom="0.75" header="0.3" footer="0.3"/>
  <pageSetup paperSize="8" scale="68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9"/>
  <sheetViews>
    <sheetView showGridLines="0" zoomScale="87" zoomScaleNormal="87" workbookViewId="0">
      <selection activeCell="B35" sqref="B35"/>
    </sheetView>
  </sheetViews>
  <sheetFormatPr baseColWidth="10" defaultColWidth="11.42578125" defaultRowHeight="12.75" x14ac:dyDescent="0.2"/>
  <cols>
    <col min="1" max="1" width="4.28515625" style="23" customWidth="1"/>
    <col min="2" max="2" width="15" style="23" customWidth="1"/>
    <col min="3" max="3" width="36.5703125" style="23" customWidth="1"/>
    <col min="4" max="6" width="12.7109375" style="23" customWidth="1"/>
    <col min="7" max="7" width="10.7109375" style="23" customWidth="1"/>
    <col min="8" max="8" width="13.5703125" style="23" customWidth="1"/>
    <col min="9" max="9" width="10.5703125" style="23" customWidth="1"/>
    <col min="10" max="10" width="11.7109375" style="23" customWidth="1"/>
    <col min="11" max="11" width="10.85546875" style="24" hidden="1" customWidth="1"/>
    <col min="12" max="12" width="10.42578125" style="24" hidden="1" customWidth="1"/>
    <col min="13" max="13" width="102.7109375" style="23" customWidth="1"/>
    <col min="14" max="14" width="3.5703125" style="23" customWidth="1"/>
    <col min="15" max="17" width="14.7109375" style="23" customWidth="1"/>
    <col min="18" max="18" width="14.28515625" style="23" customWidth="1"/>
    <col min="19" max="16384" width="11.42578125" style="23"/>
  </cols>
  <sheetData>
    <row r="1" spans="1:17" x14ac:dyDescent="0.2">
      <c r="A1" s="23" t="s">
        <v>100</v>
      </c>
    </row>
    <row r="2" spans="1:17" ht="28.5" x14ac:dyDescent="0.45">
      <c r="A2" s="22" t="s">
        <v>84</v>
      </c>
      <c r="B2" s="22"/>
      <c r="M2" s="25"/>
    </row>
    <row r="3" spans="1:17" x14ac:dyDescent="0.2">
      <c r="M3" s="25"/>
    </row>
    <row r="4" spans="1:17" ht="18.75" x14ac:dyDescent="0.3">
      <c r="A4" s="3" t="s">
        <v>24</v>
      </c>
      <c r="C4" s="110"/>
      <c r="M4" s="25"/>
    </row>
    <row r="5" spans="1:17" ht="18.75" x14ac:dyDescent="0.3">
      <c r="A5" s="3" t="s">
        <v>23</v>
      </c>
      <c r="C5" s="154"/>
      <c r="J5" s="26"/>
      <c r="M5" s="25"/>
    </row>
    <row r="6" spans="1:17" ht="18.75" x14ac:dyDescent="0.3">
      <c r="A6" s="3" t="s">
        <v>102</v>
      </c>
      <c r="C6" s="179"/>
      <c r="D6" s="179"/>
      <c r="E6" s="179"/>
      <c r="F6" s="179"/>
      <c r="G6" s="179"/>
      <c r="H6" s="179"/>
      <c r="J6" s="26"/>
      <c r="K6" s="28"/>
      <c r="M6" s="25"/>
    </row>
    <row r="7" spans="1:17" ht="18.75" x14ac:dyDescent="0.3">
      <c r="D7" s="1"/>
      <c r="F7" s="21"/>
      <c r="H7" s="27"/>
      <c r="J7" s="26"/>
      <c r="K7" s="28"/>
      <c r="M7" s="25"/>
    </row>
    <row r="8" spans="1:17" x14ac:dyDescent="0.2">
      <c r="K8" s="28" t="s">
        <v>5</v>
      </c>
      <c r="M8" s="25"/>
    </row>
    <row r="9" spans="1:17" x14ac:dyDescent="0.2">
      <c r="K9" s="24" t="s">
        <v>60</v>
      </c>
      <c r="M9" s="25"/>
    </row>
    <row r="10" spans="1:17" ht="18.75" x14ac:dyDescent="0.3">
      <c r="C10" s="153" t="s">
        <v>25</v>
      </c>
      <c r="D10" s="63"/>
      <c r="E10" s="1" t="s">
        <v>27</v>
      </c>
      <c r="F10" s="21"/>
      <c r="H10" s="152" t="s">
        <v>26</v>
      </c>
      <c r="J10" s="143">
        <v>0.05</v>
      </c>
      <c r="K10" s="24" t="s">
        <v>61</v>
      </c>
      <c r="M10" s="25"/>
    </row>
    <row r="11" spans="1:17" x14ac:dyDescent="0.2">
      <c r="K11" s="24" t="s">
        <v>62</v>
      </c>
      <c r="M11" s="25"/>
    </row>
    <row r="12" spans="1:17" ht="18.75" x14ac:dyDescent="0.3">
      <c r="B12" s="2"/>
      <c r="M12" s="25"/>
    </row>
    <row r="13" spans="1:17" ht="18.75" x14ac:dyDescent="0.3">
      <c r="A13" s="2" t="s">
        <v>29</v>
      </c>
      <c r="C13" s="2"/>
      <c r="M13" s="25"/>
    </row>
    <row r="14" spans="1:17" s="51" customFormat="1" ht="16.5" thickBot="1" x14ac:dyDescent="0.3">
      <c r="B14" s="12"/>
      <c r="K14" s="52"/>
      <c r="L14" s="52"/>
      <c r="O14" s="12" t="s">
        <v>28</v>
      </c>
    </row>
    <row r="15" spans="1:17" ht="75" customHeight="1" x14ac:dyDescent="0.25">
      <c r="A15" s="64" t="s">
        <v>6</v>
      </c>
      <c r="B15" s="65" t="s">
        <v>31</v>
      </c>
      <c r="C15" s="65" t="s">
        <v>32</v>
      </c>
      <c r="D15" s="65" t="s">
        <v>0</v>
      </c>
      <c r="E15" s="65" t="s">
        <v>1</v>
      </c>
      <c r="F15" s="65" t="s">
        <v>2</v>
      </c>
      <c r="G15" s="65" t="s">
        <v>63</v>
      </c>
      <c r="H15" s="65" t="s">
        <v>33</v>
      </c>
      <c r="I15" s="65" t="s">
        <v>64</v>
      </c>
      <c r="J15" s="65" t="s">
        <v>68</v>
      </c>
      <c r="K15" s="66" t="s">
        <v>3</v>
      </c>
      <c r="L15" s="66" t="s">
        <v>4</v>
      </c>
      <c r="M15" s="67" t="s">
        <v>66</v>
      </c>
      <c r="N15" s="39"/>
      <c r="O15" s="75" t="s">
        <v>0</v>
      </c>
      <c r="P15" s="76" t="s">
        <v>1</v>
      </c>
      <c r="Q15" s="77" t="s">
        <v>2</v>
      </c>
    </row>
    <row r="16" spans="1:17" s="29" customFormat="1" ht="30" customHeight="1" x14ac:dyDescent="0.2">
      <c r="A16" s="71" t="s">
        <v>34</v>
      </c>
      <c r="B16" s="40" t="s">
        <v>60</v>
      </c>
      <c r="C16" s="41"/>
      <c r="D16" s="41"/>
      <c r="E16" s="41"/>
      <c r="F16" s="41"/>
      <c r="G16" s="42"/>
      <c r="H16" s="42"/>
      <c r="I16" s="42"/>
      <c r="J16" s="43"/>
      <c r="K16" s="113" t="e">
        <f>IF(J16="",ROUNDDOWN(($D$10-H16+I16)/I16,),ROUNDDOWN((J16-H16+I16)/I16,))</f>
        <v>#DIV/0!</v>
      </c>
      <c r="L16" s="44">
        <f t="shared" ref="L16:L27" si="0">-1+(1+Taux)^I16</f>
        <v>0</v>
      </c>
      <c r="M16" s="104"/>
      <c r="N16" s="45"/>
      <c r="O16" s="78" t="str">
        <f t="shared" ref="O16:O27" si="1">IF(B16="Auswählen","",IF(B16="einmalig",PV(Taux,G16,,-D16,0),IF(B16="periodisch",PV(Taux,H16-I16,,-(PV(L16,K16,-D16))))))</f>
        <v/>
      </c>
      <c r="P16" s="46" t="str">
        <f t="shared" ref="P16:P27" si="2">IF(B16="Auswählen","",IF(B16="einmalig",PV(Taux,G16,,-E16,0),IF(B16="periodisch",PV(Taux,H16-I16,,-(PV(L16,K16,-E16))))))</f>
        <v/>
      </c>
      <c r="Q16" s="79" t="str">
        <f t="shared" ref="Q16:Q27" si="3">IF(B16="Auswählen","",IF(B16="einmalig",PV(Taux,G16,,-F16,0),IF(B16="periodisch",PV(Taux,H16-I16,,-(PV(L16,K16,-F16))))))</f>
        <v/>
      </c>
    </row>
    <row r="17" spans="1:17" s="29" customFormat="1" ht="30" customHeight="1" x14ac:dyDescent="0.2">
      <c r="A17" s="72" t="s">
        <v>35</v>
      </c>
      <c r="B17" s="47" t="s">
        <v>60</v>
      </c>
      <c r="C17" s="48"/>
      <c r="D17" s="48"/>
      <c r="E17" s="48"/>
      <c r="F17" s="48"/>
      <c r="G17" s="49"/>
      <c r="H17" s="49"/>
      <c r="I17" s="49"/>
      <c r="J17" s="43"/>
      <c r="K17" s="113" t="e">
        <f t="shared" ref="K17:K27" si="4">IF(J17="",ROUNDDOWN(($D$10-H17+I17)/I17,),ROUNDDOWN((J17-H17+I17)/I17,))</f>
        <v>#DIV/0!</v>
      </c>
      <c r="L17" s="44">
        <f t="shared" si="0"/>
        <v>0</v>
      </c>
      <c r="M17" s="105"/>
      <c r="N17" s="45"/>
      <c r="O17" s="78" t="str">
        <f t="shared" si="1"/>
        <v/>
      </c>
      <c r="P17" s="46" t="str">
        <f t="shared" si="2"/>
        <v/>
      </c>
      <c r="Q17" s="79" t="str">
        <f t="shared" si="3"/>
        <v/>
      </c>
    </row>
    <row r="18" spans="1:17" s="29" customFormat="1" ht="30" customHeight="1" x14ac:dyDescent="0.2">
      <c r="A18" s="71" t="s">
        <v>36</v>
      </c>
      <c r="B18" s="47" t="s">
        <v>60</v>
      </c>
      <c r="C18" s="48"/>
      <c r="D18" s="48"/>
      <c r="E18" s="48"/>
      <c r="F18" s="48"/>
      <c r="G18" s="49"/>
      <c r="H18" s="49"/>
      <c r="I18" s="49"/>
      <c r="J18" s="43"/>
      <c r="K18" s="113" t="e">
        <f t="shared" si="4"/>
        <v>#DIV/0!</v>
      </c>
      <c r="L18" s="44">
        <f t="shared" si="0"/>
        <v>0</v>
      </c>
      <c r="M18" s="105"/>
      <c r="N18" s="45"/>
      <c r="O18" s="78" t="str">
        <f t="shared" si="1"/>
        <v/>
      </c>
      <c r="P18" s="46" t="str">
        <f t="shared" si="2"/>
        <v/>
      </c>
      <c r="Q18" s="79" t="str">
        <f t="shared" si="3"/>
        <v/>
      </c>
    </row>
    <row r="19" spans="1:17" s="29" customFormat="1" ht="30" customHeight="1" x14ac:dyDescent="0.2">
      <c r="A19" s="72" t="s">
        <v>37</v>
      </c>
      <c r="B19" s="47" t="s">
        <v>60</v>
      </c>
      <c r="C19" s="48"/>
      <c r="D19" s="48"/>
      <c r="E19" s="48"/>
      <c r="F19" s="48"/>
      <c r="G19" s="49"/>
      <c r="H19" s="49"/>
      <c r="I19" s="49"/>
      <c r="J19" s="43"/>
      <c r="K19" s="113" t="e">
        <f t="shared" si="4"/>
        <v>#DIV/0!</v>
      </c>
      <c r="L19" s="44">
        <f t="shared" si="0"/>
        <v>0</v>
      </c>
      <c r="M19" s="105"/>
      <c r="N19" s="45"/>
      <c r="O19" s="78" t="str">
        <f t="shared" si="1"/>
        <v/>
      </c>
      <c r="P19" s="46" t="str">
        <f t="shared" si="2"/>
        <v/>
      </c>
      <c r="Q19" s="79" t="str">
        <f t="shared" si="3"/>
        <v/>
      </c>
    </row>
    <row r="20" spans="1:17" s="29" customFormat="1" ht="30" customHeight="1" x14ac:dyDescent="0.2">
      <c r="A20" s="71" t="s">
        <v>38</v>
      </c>
      <c r="B20" s="47" t="s">
        <v>60</v>
      </c>
      <c r="C20" s="48"/>
      <c r="D20" s="48"/>
      <c r="E20" s="48"/>
      <c r="F20" s="48"/>
      <c r="G20" s="49"/>
      <c r="H20" s="49"/>
      <c r="I20" s="49"/>
      <c r="J20" s="43"/>
      <c r="K20" s="113" t="e">
        <f t="shared" si="4"/>
        <v>#DIV/0!</v>
      </c>
      <c r="L20" s="44">
        <f t="shared" si="0"/>
        <v>0</v>
      </c>
      <c r="M20" s="105"/>
      <c r="N20" s="45"/>
      <c r="O20" s="78" t="str">
        <f t="shared" si="1"/>
        <v/>
      </c>
      <c r="P20" s="46" t="str">
        <f t="shared" si="2"/>
        <v/>
      </c>
      <c r="Q20" s="79" t="str">
        <f t="shared" si="3"/>
        <v/>
      </c>
    </row>
    <row r="21" spans="1:17" s="29" customFormat="1" ht="30" customHeight="1" x14ac:dyDescent="0.2">
      <c r="A21" s="72" t="s">
        <v>39</v>
      </c>
      <c r="B21" s="47" t="s">
        <v>60</v>
      </c>
      <c r="C21" s="48"/>
      <c r="D21" s="48"/>
      <c r="E21" s="48"/>
      <c r="F21" s="48"/>
      <c r="G21" s="49"/>
      <c r="H21" s="49"/>
      <c r="I21" s="49"/>
      <c r="J21" s="43"/>
      <c r="K21" s="113" t="e">
        <f t="shared" si="4"/>
        <v>#DIV/0!</v>
      </c>
      <c r="L21" s="44">
        <f t="shared" si="0"/>
        <v>0</v>
      </c>
      <c r="M21" s="105"/>
      <c r="N21" s="50"/>
      <c r="O21" s="78" t="str">
        <f t="shared" si="1"/>
        <v/>
      </c>
      <c r="P21" s="46" t="str">
        <f t="shared" si="2"/>
        <v/>
      </c>
      <c r="Q21" s="79" t="str">
        <f t="shared" si="3"/>
        <v/>
      </c>
    </row>
    <row r="22" spans="1:17" s="29" customFormat="1" ht="30" customHeight="1" x14ac:dyDescent="0.2">
      <c r="A22" s="71" t="s">
        <v>40</v>
      </c>
      <c r="B22" s="47" t="s">
        <v>60</v>
      </c>
      <c r="C22" s="48"/>
      <c r="D22" s="48"/>
      <c r="E22" s="48"/>
      <c r="F22" s="48"/>
      <c r="G22" s="49"/>
      <c r="H22" s="49"/>
      <c r="I22" s="49"/>
      <c r="J22" s="43"/>
      <c r="K22" s="113" t="e">
        <f t="shared" si="4"/>
        <v>#DIV/0!</v>
      </c>
      <c r="L22" s="44">
        <f t="shared" si="0"/>
        <v>0</v>
      </c>
      <c r="M22" s="105"/>
      <c r="N22" s="50"/>
      <c r="O22" s="78" t="str">
        <f t="shared" si="1"/>
        <v/>
      </c>
      <c r="P22" s="46" t="str">
        <f t="shared" si="2"/>
        <v/>
      </c>
      <c r="Q22" s="79" t="str">
        <f t="shared" si="3"/>
        <v/>
      </c>
    </row>
    <row r="23" spans="1:17" s="29" customFormat="1" ht="30" customHeight="1" x14ac:dyDescent="0.2">
      <c r="A23" s="72" t="s">
        <v>41</v>
      </c>
      <c r="B23" s="47" t="s">
        <v>60</v>
      </c>
      <c r="C23" s="48"/>
      <c r="D23" s="48"/>
      <c r="E23" s="48"/>
      <c r="F23" s="48"/>
      <c r="G23" s="49"/>
      <c r="H23" s="49"/>
      <c r="I23" s="49"/>
      <c r="J23" s="43"/>
      <c r="K23" s="113" t="e">
        <f t="shared" si="4"/>
        <v>#DIV/0!</v>
      </c>
      <c r="L23" s="44">
        <f t="shared" si="0"/>
        <v>0</v>
      </c>
      <c r="M23" s="105"/>
      <c r="N23" s="50"/>
      <c r="O23" s="78" t="str">
        <f t="shared" si="1"/>
        <v/>
      </c>
      <c r="P23" s="46" t="str">
        <f t="shared" si="2"/>
        <v/>
      </c>
      <c r="Q23" s="79" t="str">
        <f t="shared" si="3"/>
        <v/>
      </c>
    </row>
    <row r="24" spans="1:17" s="29" customFormat="1" ht="30" customHeight="1" x14ac:dyDescent="0.2">
      <c r="A24" s="71" t="s">
        <v>42</v>
      </c>
      <c r="B24" s="47" t="s">
        <v>60</v>
      </c>
      <c r="C24" s="48"/>
      <c r="D24" s="48"/>
      <c r="E24" s="48"/>
      <c r="F24" s="48"/>
      <c r="G24" s="49"/>
      <c r="H24" s="49"/>
      <c r="I24" s="49"/>
      <c r="J24" s="43"/>
      <c r="K24" s="113" t="e">
        <f t="shared" si="4"/>
        <v>#DIV/0!</v>
      </c>
      <c r="L24" s="44">
        <f t="shared" si="0"/>
        <v>0</v>
      </c>
      <c r="M24" s="105"/>
      <c r="N24" s="50"/>
      <c r="O24" s="78" t="str">
        <f t="shared" si="1"/>
        <v/>
      </c>
      <c r="P24" s="46" t="str">
        <f t="shared" si="2"/>
        <v/>
      </c>
      <c r="Q24" s="79" t="str">
        <f t="shared" si="3"/>
        <v/>
      </c>
    </row>
    <row r="25" spans="1:17" s="29" customFormat="1" ht="30" customHeight="1" x14ac:dyDescent="0.2">
      <c r="A25" s="72" t="s">
        <v>43</v>
      </c>
      <c r="B25" s="47" t="s">
        <v>60</v>
      </c>
      <c r="C25" s="48"/>
      <c r="D25" s="48"/>
      <c r="E25" s="48"/>
      <c r="F25" s="48"/>
      <c r="G25" s="49"/>
      <c r="H25" s="49"/>
      <c r="I25" s="49"/>
      <c r="J25" s="43"/>
      <c r="K25" s="113" t="e">
        <f t="shared" si="4"/>
        <v>#DIV/0!</v>
      </c>
      <c r="L25" s="44">
        <f t="shared" si="0"/>
        <v>0</v>
      </c>
      <c r="M25" s="105"/>
      <c r="N25" s="50"/>
      <c r="O25" s="78" t="str">
        <f t="shared" si="1"/>
        <v/>
      </c>
      <c r="P25" s="46" t="str">
        <f t="shared" si="2"/>
        <v/>
      </c>
      <c r="Q25" s="79" t="str">
        <f t="shared" si="3"/>
        <v/>
      </c>
    </row>
    <row r="26" spans="1:17" s="29" customFormat="1" ht="30" customHeight="1" x14ac:dyDescent="0.2">
      <c r="A26" s="71" t="s">
        <v>44</v>
      </c>
      <c r="B26" s="47" t="s">
        <v>60</v>
      </c>
      <c r="C26" s="48"/>
      <c r="D26" s="48"/>
      <c r="E26" s="48"/>
      <c r="F26" s="48"/>
      <c r="G26" s="49"/>
      <c r="H26" s="49"/>
      <c r="I26" s="49"/>
      <c r="J26" s="43"/>
      <c r="K26" s="113" t="e">
        <f t="shared" si="4"/>
        <v>#DIV/0!</v>
      </c>
      <c r="L26" s="44">
        <f t="shared" si="0"/>
        <v>0</v>
      </c>
      <c r="M26" s="105"/>
      <c r="N26" s="50"/>
      <c r="O26" s="78" t="str">
        <f t="shared" si="1"/>
        <v/>
      </c>
      <c r="P26" s="46" t="str">
        <f t="shared" si="2"/>
        <v/>
      </c>
      <c r="Q26" s="79" t="str">
        <f t="shared" si="3"/>
        <v/>
      </c>
    </row>
    <row r="27" spans="1:17" s="29" customFormat="1" ht="30" customHeight="1" thickBot="1" x14ac:dyDescent="0.25">
      <c r="A27" s="73" t="s">
        <v>45</v>
      </c>
      <c r="B27" s="74" t="s">
        <v>60</v>
      </c>
      <c r="C27" s="68"/>
      <c r="D27" s="68"/>
      <c r="E27" s="68"/>
      <c r="F27" s="68"/>
      <c r="G27" s="69"/>
      <c r="H27" s="69"/>
      <c r="I27" s="69"/>
      <c r="J27" s="69"/>
      <c r="K27" s="114" t="e">
        <f t="shared" si="4"/>
        <v>#DIV/0!</v>
      </c>
      <c r="L27" s="70">
        <f t="shared" si="0"/>
        <v>0</v>
      </c>
      <c r="M27" s="106"/>
      <c r="N27" s="50"/>
      <c r="O27" s="78" t="str">
        <f t="shared" si="1"/>
        <v/>
      </c>
      <c r="P27" s="46" t="str">
        <f t="shared" si="2"/>
        <v/>
      </c>
      <c r="Q27" s="79" t="str">
        <f t="shared" si="3"/>
        <v/>
      </c>
    </row>
    <row r="28" spans="1:17" ht="18" customHeight="1" thickBo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2"/>
      <c r="L28" s="52"/>
      <c r="M28" s="51"/>
      <c r="N28" s="51"/>
      <c r="O28" s="80">
        <f>SUM(O16:O27)</f>
        <v>0</v>
      </c>
      <c r="P28" s="81">
        <f t="shared" ref="P28:Q28" si="5">SUM(P16:P27)</f>
        <v>0</v>
      </c>
      <c r="Q28" s="82">
        <f t="shared" si="5"/>
        <v>0</v>
      </c>
    </row>
    <row r="29" spans="1:17" ht="15" customHeight="1" x14ac:dyDescent="0.2"/>
    <row r="31" spans="1:17" ht="18.75" x14ac:dyDescent="0.3">
      <c r="B31" s="2"/>
    </row>
    <row r="32" spans="1:17" ht="18.75" x14ac:dyDescent="0.3">
      <c r="A32" s="2" t="s">
        <v>30</v>
      </c>
    </row>
    <row r="33" spans="1:17" s="51" customFormat="1" ht="16.5" thickBot="1" x14ac:dyDescent="0.3">
      <c r="B33" s="12"/>
      <c r="K33" s="52"/>
      <c r="L33" s="52"/>
      <c r="O33" s="12" t="s">
        <v>28</v>
      </c>
    </row>
    <row r="34" spans="1:17" s="51" customFormat="1" ht="75" customHeight="1" x14ac:dyDescent="0.25">
      <c r="A34" s="84" t="s">
        <v>6</v>
      </c>
      <c r="B34" s="85" t="s">
        <v>31</v>
      </c>
      <c r="C34" s="85" t="s">
        <v>32</v>
      </c>
      <c r="D34" s="85" t="s">
        <v>0</v>
      </c>
      <c r="E34" s="85" t="s">
        <v>1</v>
      </c>
      <c r="F34" s="85" t="s">
        <v>2</v>
      </c>
      <c r="G34" s="85" t="s">
        <v>63</v>
      </c>
      <c r="H34" s="85" t="s">
        <v>33</v>
      </c>
      <c r="I34" s="85" t="s">
        <v>65</v>
      </c>
      <c r="J34" s="85" t="s">
        <v>68</v>
      </c>
      <c r="K34" s="86" t="s">
        <v>3</v>
      </c>
      <c r="L34" s="86" t="s">
        <v>4</v>
      </c>
      <c r="M34" s="87" t="s">
        <v>66</v>
      </c>
      <c r="N34" s="39"/>
      <c r="O34" s="93" t="s">
        <v>0</v>
      </c>
      <c r="P34" s="94" t="s">
        <v>1</v>
      </c>
      <c r="Q34" s="95" t="s">
        <v>2</v>
      </c>
    </row>
    <row r="35" spans="1:17" s="50" customFormat="1" ht="30" customHeight="1" x14ac:dyDescent="0.2">
      <c r="A35" s="88" t="s">
        <v>48</v>
      </c>
      <c r="B35" s="53" t="s">
        <v>60</v>
      </c>
      <c r="C35" s="54"/>
      <c r="D35" s="54"/>
      <c r="E35" s="54"/>
      <c r="F35" s="54"/>
      <c r="G35" s="42"/>
      <c r="H35" s="55"/>
      <c r="I35" s="55"/>
      <c r="J35" s="55"/>
      <c r="K35" s="56" t="e">
        <f>IF(J35="",ROUNDDOWN(($D$10-H35+I35)/I35,),ROUNDDOWN((J35-H35+I35)/I35,))</f>
        <v>#DIV/0!</v>
      </c>
      <c r="L35" s="57">
        <f t="shared" ref="L35:L46" si="6">-1+(1+Taux)^I35</f>
        <v>0</v>
      </c>
      <c r="M35" s="107"/>
      <c r="N35" s="45"/>
      <c r="O35" s="96" t="str">
        <f t="shared" ref="O35:O46" si="7">IF(B35="Auswählen","",IF(B35="einmalig",PV(Taux,G35,,-D35,0),IF(B35="periodisch",PV(Taux,H35-I35,,-(PV(L35,K35,-D35))))))</f>
        <v/>
      </c>
      <c r="P35" s="58" t="str">
        <f t="shared" ref="P35:P46" si="8">IF(B35="Auswählen","",IF(B35="einmalig",PV(Taux,G35,,-E35,0),IF(B35="periodisch",PV(Taux,H35-I35,,-(PV(L35,K35,-E35))))))</f>
        <v/>
      </c>
      <c r="Q35" s="97" t="str">
        <f t="shared" ref="Q35:Q46" si="9">IF(B35="Auswählen","",IF(B35="einmalig",PV(Taux,G35,,-F35,0),IF(B35="periodisch",PV(Taux,H35-I35,,-(PV(L35,K35,-F35))))))</f>
        <v/>
      </c>
    </row>
    <row r="36" spans="1:17" s="50" customFormat="1" ht="30" customHeight="1" x14ac:dyDescent="0.2">
      <c r="A36" s="89" t="s">
        <v>49</v>
      </c>
      <c r="B36" s="59" t="s">
        <v>60</v>
      </c>
      <c r="C36" s="54"/>
      <c r="D36" s="60"/>
      <c r="E36" s="60"/>
      <c r="F36" s="60"/>
      <c r="G36" s="61"/>
      <c r="H36" s="61"/>
      <c r="I36" s="61"/>
      <c r="J36" s="55"/>
      <c r="K36" s="56" t="e">
        <f t="shared" ref="K36:K46" si="10">IF(J36="",ROUNDDOWN(($D$10-H36+I36)/I36,),ROUNDDOWN((J36-H36+I36)/I36,))</f>
        <v>#DIV/0!</v>
      </c>
      <c r="L36" s="57">
        <f t="shared" si="6"/>
        <v>0</v>
      </c>
      <c r="M36" s="108"/>
      <c r="N36" s="45"/>
      <c r="O36" s="96" t="str">
        <f t="shared" si="7"/>
        <v/>
      </c>
      <c r="P36" s="58" t="str">
        <f t="shared" si="8"/>
        <v/>
      </c>
      <c r="Q36" s="97" t="str">
        <f t="shared" si="9"/>
        <v/>
      </c>
    </row>
    <row r="37" spans="1:17" s="50" customFormat="1" ht="30" customHeight="1" x14ac:dyDescent="0.2">
      <c r="A37" s="88" t="s">
        <v>50</v>
      </c>
      <c r="B37" s="59" t="s">
        <v>60</v>
      </c>
      <c r="C37" s="54"/>
      <c r="D37" s="60"/>
      <c r="E37" s="60"/>
      <c r="F37" s="60"/>
      <c r="G37" s="61"/>
      <c r="H37" s="61"/>
      <c r="I37" s="61"/>
      <c r="J37" s="55"/>
      <c r="K37" s="56" t="e">
        <f t="shared" si="10"/>
        <v>#DIV/0!</v>
      </c>
      <c r="L37" s="57">
        <f t="shared" si="6"/>
        <v>0</v>
      </c>
      <c r="M37" s="108"/>
      <c r="N37" s="45"/>
      <c r="O37" s="96" t="str">
        <f t="shared" si="7"/>
        <v/>
      </c>
      <c r="P37" s="58" t="str">
        <f t="shared" si="8"/>
        <v/>
      </c>
      <c r="Q37" s="97" t="str">
        <f t="shared" si="9"/>
        <v/>
      </c>
    </row>
    <row r="38" spans="1:17" s="50" customFormat="1" ht="30" customHeight="1" x14ac:dyDescent="0.2">
      <c r="A38" s="89" t="s">
        <v>51</v>
      </c>
      <c r="B38" s="59" t="s">
        <v>60</v>
      </c>
      <c r="C38" s="54"/>
      <c r="D38" s="60"/>
      <c r="E38" s="60"/>
      <c r="F38" s="60"/>
      <c r="G38" s="61"/>
      <c r="H38" s="61"/>
      <c r="I38" s="61"/>
      <c r="J38" s="55"/>
      <c r="K38" s="56" t="e">
        <f t="shared" si="10"/>
        <v>#DIV/0!</v>
      </c>
      <c r="L38" s="57">
        <f t="shared" si="6"/>
        <v>0</v>
      </c>
      <c r="M38" s="108"/>
      <c r="N38" s="45"/>
      <c r="O38" s="96" t="str">
        <f t="shared" si="7"/>
        <v/>
      </c>
      <c r="P38" s="58" t="str">
        <f t="shared" si="8"/>
        <v/>
      </c>
      <c r="Q38" s="97" t="str">
        <f t="shared" si="9"/>
        <v/>
      </c>
    </row>
    <row r="39" spans="1:17" s="50" customFormat="1" ht="30" customHeight="1" x14ac:dyDescent="0.2">
      <c r="A39" s="88" t="s">
        <v>52</v>
      </c>
      <c r="B39" s="59" t="s">
        <v>60</v>
      </c>
      <c r="C39" s="54"/>
      <c r="D39" s="60"/>
      <c r="E39" s="60"/>
      <c r="F39" s="60"/>
      <c r="G39" s="61"/>
      <c r="H39" s="61"/>
      <c r="I39" s="61"/>
      <c r="J39" s="55"/>
      <c r="K39" s="56" t="e">
        <f t="shared" si="10"/>
        <v>#DIV/0!</v>
      </c>
      <c r="L39" s="57">
        <f t="shared" si="6"/>
        <v>0</v>
      </c>
      <c r="M39" s="108"/>
      <c r="N39" s="45"/>
      <c r="O39" s="96" t="str">
        <f t="shared" si="7"/>
        <v/>
      </c>
      <c r="P39" s="58" t="str">
        <f t="shared" si="8"/>
        <v/>
      </c>
      <c r="Q39" s="97" t="str">
        <f t="shared" si="9"/>
        <v/>
      </c>
    </row>
    <row r="40" spans="1:17" s="50" customFormat="1" ht="30" customHeight="1" x14ac:dyDescent="0.2">
      <c r="A40" s="89" t="s">
        <v>53</v>
      </c>
      <c r="B40" s="59" t="s">
        <v>60</v>
      </c>
      <c r="C40" s="54"/>
      <c r="D40" s="60"/>
      <c r="E40" s="60"/>
      <c r="F40" s="60"/>
      <c r="G40" s="61"/>
      <c r="H40" s="61"/>
      <c r="I40" s="61"/>
      <c r="J40" s="55"/>
      <c r="K40" s="56" t="e">
        <f t="shared" si="10"/>
        <v>#DIV/0!</v>
      </c>
      <c r="L40" s="57">
        <f t="shared" si="6"/>
        <v>0</v>
      </c>
      <c r="M40" s="108"/>
      <c r="O40" s="96" t="str">
        <f t="shared" si="7"/>
        <v/>
      </c>
      <c r="P40" s="58" t="str">
        <f t="shared" si="8"/>
        <v/>
      </c>
      <c r="Q40" s="97" t="str">
        <f t="shared" si="9"/>
        <v/>
      </c>
    </row>
    <row r="41" spans="1:17" s="50" customFormat="1" ht="30" customHeight="1" x14ac:dyDescent="0.2">
      <c r="A41" s="88" t="s">
        <v>54</v>
      </c>
      <c r="B41" s="59" t="s">
        <v>60</v>
      </c>
      <c r="C41" s="54"/>
      <c r="D41" s="60"/>
      <c r="E41" s="60"/>
      <c r="F41" s="60"/>
      <c r="G41" s="61"/>
      <c r="H41" s="61"/>
      <c r="I41" s="61"/>
      <c r="J41" s="55"/>
      <c r="K41" s="56" t="e">
        <f t="shared" si="10"/>
        <v>#DIV/0!</v>
      </c>
      <c r="L41" s="57">
        <f t="shared" si="6"/>
        <v>0</v>
      </c>
      <c r="M41" s="108"/>
      <c r="O41" s="96" t="str">
        <f t="shared" si="7"/>
        <v/>
      </c>
      <c r="P41" s="58" t="str">
        <f t="shared" si="8"/>
        <v/>
      </c>
      <c r="Q41" s="97" t="str">
        <f t="shared" si="9"/>
        <v/>
      </c>
    </row>
    <row r="42" spans="1:17" s="50" customFormat="1" ht="30" customHeight="1" x14ac:dyDescent="0.2">
      <c r="A42" s="89" t="s">
        <v>55</v>
      </c>
      <c r="B42" s="59" t="s">
        <v>60</v>
      </c>
      <c r="C42" s="54"/>
      <c r="D42" s="60"/>
      <c r="E42" s="60"/>
      <c r="F42" s="60"/>
      <c r="G42" s="61"/>
      <c r="H42" s="61"/>
      <c r="I42" s="61"/>
      <c r="J42" s="55"/>
      <c r="K42" s="56" t="e">
        <f t="shared" si="10"/>
        <v>#DIV/0!</v>
      </c>
      <c r="L42" s="57">
        <f t="shared" si="6"/>
        <v>0</v>
      </c>
      <c r="M42" s="108"/>
      <c r="O42" s="96" t="str">
        <f t="shared" si="7"/>
        <v/>
      </c>
      <c r="P42" s="58" t="str">
        <f t="shared" si="8"/>
        <v/>
      </c>
      <c r="Q42" s="97" t="str">
        <f t="shared" si="9"/>
        <v/>
      </c>
    </row>
    <row r="43" spans="1:17" s="50" customFormat="1" ht="30" customHeight="1" x14ac:dyDescent="0.2">
      <c r="A43" s="88" t="s">
        <v>56</v>
      </c>
      <c r="B43" s="59" t="s">
        <v>60</v>
      </c>
      <c r="C43" s="54"/>
      <c r="D43" s="60"/>
      <c r="E43" s="60"/>
      <c r="F43" s="60"/>
      <c r="G43" s="61"/>
      <c r="H43" s="61"/>
      <c r="I43" s="61"/>
      <c r="J43" s="55"/>
      <c r="K43" s="56" t="e">
        <f t="shared" si="10"/>
        <v>#DIV/0!</v>
      </c>
      <c r="L43" s="57">
        <f t="shared" si="6"/>
        <v>0</v>
      </c>
      <c r="M43" s="108"/>
      <c r="O43" s="96" t="str">
        <f t="shared" si="7"/>
        <v/>
      </c>
      <c r="P43" s="58" t="str">
        <f t="shared" si="8"/>
        <v/>
      </c>
      <c r="Q43" s="97" t="str">
        <f t="shared" si="9"/>
        <v/>
      </c>
    </row>
    <row r="44" spans="1:17" s="50" customFormat="1" ht="30" customHeight="1" x14ac:dyDescent="0.2">
      <c r="A44" s="89" t="s">
        <v>57</v>
      </c>
      <c r="B44" s="59" t="s">
        <v>60</v>
      </c>
      <c r="C44" s="54"/>
      <c r="D44" s="60"/>
      <c r="E44" s="60"/>
      <c r="F44" s="60"/>
      <c r="G44" s="61"/>
      <c r="H44" s="61"/>
      <c r="I44" s="61"/>
      <c r="J44" s="55"/>
      <c r="K44" s="56" t="e">
        <f t="shared" si="10"/>
        <v>#DIV/0!</v>
      </c>
      <c r="L44" s="57">
        <f t="shared" si="6"/>
        <v>0</v>
      </c>
      <c r="M44" s="108"/>
      <c r="O44" s="96" t="str">
        <f t="shared" si="7"/>
        <v/>
      </c>
      <c r="P44" s="58" t="str">
        <f t="shared" si="8"/>
        <v/>
      </c>
      <c r="Q44" s="97" t="str">
        <f t="shared" si="9"/>
        <v/>
      </c>
    </row>
    <row r="45" spans="1:17" s="50" customFormat="1" ht="30" customHeight="1" x14ac:dyDescent="0.2">
      <c r="A45" s="88" t="s">
        <v>58</v>
      </c>
      <c r="B45" s="59" t="s">
        <v>60</v>
      </c>
      <c r="C45" s="54"/>
      <c r="D45" s="60"/>
      <c r="E45" s="60"/>
      <c r="F45" s="60"/>
      <c r="G45" s="61"/>
      <c r="H45" s="61"/>
      <c r="I45" s="61"/>
      <c r="J45" s="55"/>
      <c r="K45" s="56" t="e">
        <f t="shared" si="10"/>
        <v>#DIV/0!</v>
      </c>
      <c r="L45" s="57">
        <f t="shared" si="6"/>
        <v>0</v>
      </c>
      <c r="M45" s="108"/>
      <c r="O45" s="96" t="str">
        <f t="shared" si="7"/>
        <v/>
      </c>
      <c r="P45" s="58" t="str">
        <f t="shared" si="8"/>
        <v/>
      </c>
      <c r="Q45" s="97" t="str">
        <f t="shared" si="9"/>
        <v/>
      </c>
    </row>
    <row r="46" spans="1:17" s="50" customFormat="1" ht="30" customHeight="1" thickBot="1" x14ac:dyDescent="0.25">
      <c r="A46" s="102" t="s">
        <v>59</v>
      </c>
      <c r="B46" s="90" t="s">
        <v>60</v>
      </c>
      <c r="C46" s="103"/>
      <c r="D46" s="91"/>
      <c r="E46" s="91"/>
      <c r="F46" s="91"/>
      <c r="G46" s="92"/>
      <c r="H46" s="92"/>
      <c r="I46" s="92"/>
      <c r="J46" s="115"/>
      <c r="K46" s="111" t="e">
        <f t="shared" si="10"/>
        <v>#DIV/0!</v>
      </c>
      <c r="L46" s="112">
        <f t="shared" si="6"/>
        <v>0</v>
      </c>
      <c r="M46" s="109"/>
      <c r="O46" s="96" t="str">
        <f t="shared" si="7"/>
        <v/>
      </c>
      <c r="P46" s="58" t="str">
        <f t="shared" si="8"/>
        <v/>
      </c>
      <c r="Q46" s="97" t="str">
        <f t="shared" si="9"/>
        <v/>
      </c>
    </row>
    <row r="47" spans="1:17" s="29" customFormat="1" ht="18" customHeight="1" thickBot="1" x14ac:dyDescent="0.25">
      <c r="K47" s="83"/>
      <c r="L47" s="83"/>
      <c r="O47" s="98">
        <f>SUM(O35:O46)</f>
        <v>0</v>
      </c>
      <c r="P47" s="99">
        <f t="shared" ref="P47:Q47" si="11">SUM(P35:P46)</f>
        <v>0</v>
      </c>
      <c r="Q47" s="100">
        <f t="shared" si="11"/>
        <v>0</v>
      </c>
    </row>
    <row r="50" spans="1:6" ht="18.75" x14ac:dyDescent="0.3">
      <c r="A50" s="2"/>
      <c r="B50" s="2"/>
    </row>
    <row r="51" spans="1:6" ht="13.5" thickBot="1" x14ac:dyDescent="0.25"/>
    <row r="52" spans="1:6" ht="20.100000000000001" customHeight="1" thickBot="1" x14ac:dyDescent="0.25">
      <c r="D52" s="30" t="s">
        <v>0</v>
      </c>
      <c r="E52" s="31" t="s">
        <v>1</v>
      </c>
      <c r="F52" s="32" t="s">
        <v>2</v>
      </c>
    </row>
    <row r="53" spans="1:6" ht="20.100000000000001" customHeight="1" thickBot="1" x14ac:dyDescent="0.25">
      <c r="C53" s="33" t="s">
        <v>46</v>
      </c>
      <c r="D53" s="34">
        <f>O47</f>
        <v>0</v>
      </c>
      <c r="E53" s="34">
        <f>P47</f>
        <v>0</v>
      </c>
      <c r="F53" s="35">
        <f>Q47</f>
        <v>0</v>
      </c>
    </row>
    <row r="54" spans="1:6" ht="20.100000000000001" customHeight="1" thickBot="1" x14ac:dyDescent="0.25">
      <c r="C54" s="33" t="s">
        <v>47</v>
      </c>
      <c r="D54" s="34">
        <f>O28</f>
        <v>0</v>
      </c>
      <c r="E54" s="34">
        <f>P28</f>
        <v>0</v>
      </c>
      <c r="F54" s="36">
        <f>Q28</f>
        <v>0</v>
      </c>
    </row>
    <row r="55" spans="1:6" ht="20.100000000000001" customHeight="1" thickBot="1" x14ac:dyDescent="0.25">
      <c r="C55" s="33" t="s">
        <v>98</v>
      </c>
      <c r="D55" s="37" t="e">
        <f>O47/O28</f>
        <v>#DIV/0!</v>
      </c>
      <c r="E55" s="37" t="e">
        <f>P47/P28</f>
        <v>#DIV/0!</v>
      </c>
      <c r="F55" s="38" t="e">
        <f>Q47/Q28</f>
        <v>#DIV/0!</v>
      </c>
    </row>
    <row r="56" spans="1:6" ht="20.100000000000001" customHeight="1" thickBot="1" x14ac:dyDescent="0.25">
      <c r="C56" s="33" t="s">
        <v>99</v>
      </c>
      <c r="D56" s="149">
        <f>D53-D54</f>
        <v>0</v>
      </c>
      <c r="E56" s="149">
        <f t="shared" ref="E56:F56" si="12">E53-E54</f>
        <v>0</v>
      </c>
      <c r="F56" s="149">
        <f t="shared" si="12"/>
        <v>0</v>
      </c>
    </row>
    <row r="57" spans="1:6" ht="20.100000000000001" customHeight="1" x14ac:dyDescent="0.2"/>
    <row r="59" spans="1:6" ht="18.75" x14ac:dyDescent="0.3">
      <c r="A59" s="2"/>
    </row>
  </sheetData>
  <sheetProtection algorithmName="SHA-512" hashValue="BufALVZ3gObhH8IFj+3YwUxNz/xPyWMLNPVSYsHnx1urjJZbKbbXa5+ij8vpJpNM7JfAGP2tzbJ+Gf1x5VBWPw==" saltValue="AleiCySldV6mz2Sem1oPkQ==" spinCount="100000" sheet="1" selectLockedCells="1"/>
  <mergeCells count="1">
    <mergeCell ref="C6:H6"/>
  </mergeCells>
  <conditionalFormatting sqref="C4">
    <cfRule type="expression" dxfId="35" priority="113">
      <formula>$C$4=""</formula>
    </cfRule>
  </conditionalFormatting>
  <conditionalFormatting sqref="C5:C6">
    <cfRule type="expression" dxfId="34" priority="1">
      <formula>C5=""</formula>
    </cfRule>
  </conditionalFormatting>
  <conditionalFormatting sqref="C16">
    <cfRule type="expression" priority="38">
      <formula>M16&lt;&gt;""</formula>
    </cfRule>
  </conditionalFormatting>
  <conditionalFormatting sqref="C16:C27">
    <cfRule type="expression" dxfId="33" priority="30">
      <formula>B16="einmalig"</formula>
    </cfRule>
    <cfRule type="expression" dxfId="32" priority="29">
      <formula>B16="periodisch"</formula>
    </cfRule>
  </conditionalFormatting>
  <conditionalFormatting sqref="C35:C46">
    <cfRule type="expression" dxfId="31" priority="10">
      <formula>B35="einmalig"</formula>
    </cfRule>
    <cfRule type="expression" dxfId="30" priority="11">
      <formula>B35="periodisch"</formula>
    </cfRule>
  </conditionalFormatting>
  <conditionalFormatting sqref="D10">
    <cfRule type="expression" dxfId="29" priority="165">
      <formula>$D$10=""</formula>
    </cfRule>
  </conditionalFormatting>
  <conditionalFormatting sqref="D16:D26">
    <cfRule type="expression" dxfId="28" priority="28">
      <formula>B16="einmalig"</formula>
    </cfRule>
    <cfRule type="expression" dxfId="27" priority="27">
      <formula>B16="periodisch"</formula>
    </cfRule>
  </conditionalFormatting>
  <conditionalFormatting sqref="D35:D46">
    <cfRule type="expression" dxfId="26" priority="7">
      <formula>B35="einmalig"</formula>
    </cfRule>
    <cfRule type="expression" dxfId="25" priority="8">
      <formula>B35="periodisch"</formula>
    </cfRule>
  </conditionalFormatting>
  <conditionalFormatting sqref="D27:F27">
    <cfRule type="expression" dxfId="24" priority="72">
      <formula>C27="periodisch"</formula>
    </cfRule>
    <cfRule type="expression" dxfId="23" priority="73">
      <formula>C27="einmalig"</formula>
    </cfRule>
  </conditionalFormatting>
  <conditionalFormatting sqref="D55:F56">
    <cfRule type="cellIs" dxfId="22" priority="51" operator="greaterThan">
      <formula>1</formula>
    </cfRule>
    <cfRule type="cellIs" dxfId="21" priority="52" operator="lessThan">
      <formula>1</formula>
    </cfRule>
    <cfRule type="cellIs" dxfId="20" priority="53" operator="equal">
      <formula>1</formula>
    </cfRule>
  </conditionalFormatting>
  <conditionalFormatting sqref="E16:E26">
    <cfRule type="expression" dxfId="19" priority="33">
      <formula>B16="periodisch"</formula>
    </cfRule>
    <cfRule type="expression" dxfId="18" priority="34">
      <formula>B16="einmalig"</formula>
    </cfRule>
  </conditionalFormatting>
  <conditionalFormatting sqref="E35:E46">
    <cfRule type="expression" dxfId="17" priority="12">
      <formula>B35="periodisch"</formula>
    </cfRule>
    <cfRule type="expression" dxfId="16" priority="13">
      <formula>B35="einmalig"</formula>
    </cfRule>
  </conditionalFormatting>
  <conditionalFormatting sqref="F16:F26">
    <cfRule type="expression" dxfId="15" priority="35">
      <formula>B16="periodisch"</formula>
    </cfRule>
    <cfRule type="expression" dxfId="14" priority="36">
      <formula>B16="einmalig"</formula>
    </cfRule>
  </conditionalFormatting>
  <conditionalFormatting sqref="F35:F46">
    <cfRule type="expression" dxfId="13" priority="5">
      <formula>B35="periodisch"</formula>
    </cfRule>
    <cfRule type="expression" dxfId="12" priority="6">
      <formula>B35="einmalig"</formula>
    </cfRule>
  </conditionalFormatting>
  <conditionalFormatting sqref="G16:G27">
    <cfRule type="expression" dxfId="11" priority="31">
      <formula>B16="einmalig"</formula>
    </cfRule>
  </conditionalFormatting>
  <conditionalFormatting sqref="G35:G46">
    <cfRule type="expression" dxfId="10" priority="9">
      <formula>B35="einmalig"</formula>
    </cfRule>
  </conditionalFormatting>
  <conditionalFormatting sqref="H16:H27">
    <cfRule type="expression" dxfId="9" priority="26">
      <formula>B16="periodisch"</formula>
    </cfRule>
  </conditionalFormatting>
  <conditionalFormatting sqref="H35:H46">
    <cfRule type="expression" dxfId="8" priority="4">
      <formula>B35="periodisch"</formula>
    </cfRule>
  </conditionalFormatting>
  <conditionalFormatting sqref="I16:I27">
    <cfRule type="expression" dxfId="7" priority="32">
      <formula>B16="periodisch"</formula>
    </cfRule>
  </conditionalFormatting>
  <conditionalFormatting sqref="I35:I46">
    <cfRule type="expression" dxfId="6" priority="3">
      <formula>B35="periodisch"</formula>
    </cfRule>
  </conditionalFormatting>
  <conditionalFormatting sqref="J16:J27">
    <cfRule type="expression" dxfId="5" priority="37">
      <formula>B16="periodisch"</formula>
    </cfRule>
  </conditionalFormatting>
  <conditionalFormatting sqref="J35:J46">
    <cfRule type="expression" dxfId="4" priority="2">
      <formula>B35="periodisch"</formula>
    </cfRule>
  </conditionalFormatting>
  <conditionalFormatting sqref="M16:M27">
    <cfRule type="expression" dxfId="3" priority="89">
      <formula>B16="periodisch"</formula>
    </cfRule>
    <cfRule type="expression" dxfId="2" priority="90">
      <formula>B16="einmalig"</formula>
    </cfRule>
  </conditionalFormatting>
  <conditionalFormatting sqref="M35:M46">
    <cfRule type="expression" dxfId="1" priority="87">
      <formula>B35="einmalig"</formula>
    </cfRule>
    <cfRule type="expression" dxfId="0" priority="88">
      <formula>B35="periodisch"</formula>
    </cfRule>
  </conditionalFormatting>
  <dataValidations count="14">
    <dataValidation allowBlank="1" showInputMessage="1" showErrorMessage="1" prompt="Der Zeitraum muss grundsätzlich der Lebensdauer der Investitionen entsprechen und darf nicht weniger als zehn Jahre betragen." sqref="D10" xr:uid="{00000000-0002-0000-0300-000000000000}"/>
    <dataValidation type="list" allowBlank="1" showInputMessage="1" showErrorMessage="1" sqref="B16:B27 B35:B46" xr:uid="{00000000-0002-0000-0300-000001000000}">
      <formula1>$K$9:$K$11</formula1>
    </dataValidation>
    <dataValidation allowBlank="1" showInputMessage="1" showErrorMessage="1" prompt="Entrez un texte" sqref="C16:C27" xr:uid="{00000000-0002-0000-0300-000002000000}"/>
    <dataValidation allowBlank="1" showInputMessage="1" showErrorMessage="1" prompt="Geben Sie einen Wert ein" sqref="D16:F27 D35:F46" xr:uid="{00000000-0002-0000-0300-000003000000}"/>
    <dataValidation allowBlank="1" showInputMessage="1" showErrorMessage="1" prompt="Geben Sie das Datum im Format tt.mm.jjjj ein." sqref="C4" xr:uid="{00000000-0002-0000-0300-000004000000}"/>
    <dataValidation allowBlank="1" showInputMessage="1" showErrorMessage="1" prompt="Geben Sie das Jahr der Zahlung ein." sqref="G16:G27" xr:uid="{00000000-0002-0000-0300-000005000000}"/>
    <dataValidation allowBlank="1" showInputMessage="1" showErrorMessage="1" prompt="Geben Sie die Periodizität der Zahlungen in Jahren ein. Zum Beispiel &quot;5&quot; für eine Zahlung alle fünf Jahre." sqref="I16:I27 I35:I46" xr:uid="{00000000-0002-0000-0300-000006000000}"/>
    <dataValidation allowBlank="1" showInputMessage="1" showErrorMessage="1" prompt="Bitte den Namen des TUs eingeben" sqref="C5" xr:uid="{00000000-0002-0000-0300-000007000000}"/>
    <dataValidation allowBlank="1" showInputMessage="1" showErrorMessage="1" prompt="Geben Sie die Informationen über die Zahlung(en) und die getroffenen Annahmen ein." sqref="M35:M46 M16:M27" xr:uid="{00000000-0002-0000-0300-000008000000}"/>
    <dataValidation allowBlank="1" showInputMessage="1" showErrorMessage="1" prompt="Geben Sie das Jahr der ersten periodischen Zahlung ein." sqref="H16:H27" xr:uid="{00000000-0002-0000-0300-000009000000}"/>
    <dataValidation allowBlank="1" showInputMessage="1" showErrorMessage="1" prompt="Bitte geben Sie einen Text ein." sqref="C35:C46" xr:uid="{00000000-0002-0000-0300-00000A000000}"/>
    <dataValidation allowBlank="1" showInputMessage="1" showErrorMessage="1" prompt="Geben Sie das Jahr der Zahlung ein" sqref="G35:G46" xr:uid="{00000000-0002-0000-0300-00000B000000}"/>
    <dataValidation allowBlank="1" showInputMessage="1" showErrorMessage="1" prompt="Geben Sie das Jahr der ersten periodischen Zahlung ein" sqref="H35:H46" xr:uid="{00000000-0002-0000-0300-00000C000000}"/>
    <dataValidation type="custom" allowBlank="1" showInputMessage="1" showErrorMessage="1" errorTitle="Error" error="Geben Sie bitte eine Zahl ein, die kleiner als die Dauer der Analyse ist." prompt="Fakultative Option, um das Datum der letzten periodischen Zahlung festzulegen. Lassen Sie sie standardmässig leer." sqref="J16:J27 J35:J46" xr:uid="{00000000-0002-0000-0300-00000D000000}">
      <formula1>J16&lt;$D$10</formula1>
    </dataValidation>
  </dataValidations>
  <pageMargins left="0.25" right="0.25" top="0.75" bottom="0.75" header="0.3" footer="0.3"/>
  <pageSetup paperSize="8" scale="68" orientation="landscape" r:id="rId1"/>
  <headerFooter>
    <oddHeader>&amp;L&amp;G</oddHeader>
  </headerFooter>
  <ignoredErrors>
    <ignoredError sqref="L16:L27 L35:L46" unlockedFormula="1"/>
    <ignoredError sqref="K16:K27 K35:K46" evalError="1" unlockedFormula="1"/>
    <ignoredError sqref="Q46:Q47 D55:F55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Anhang 1_Projektplan</vt:lpstr>
      <vt:lpstr>Anhang 3_Budget &amp; Finanzierung</vt:lpstr>
      <vt:lpstr>Anhang 6_KNA_Muster</vt:lpstr>
      <vt:lpstr>Anhang 6_KNA_Vorlage</vt:lpstr>
      <vt:lpstr>'Anhang 6_KNA_Muster'!Taux</vt:lpstr>
      <vt:lpstr>'Anhang 6_KNA_Vorlage'!Taux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Borgne Christophe BAV</dc:creator>
  <cp:lastModifiedBy>Steck Monika BAV</cp:lastModifiedBy>
  <cp:lastPrinted>2021-12-06T09:13:45Z</cp:lastPrinted>
  <dcterms:created xsi:type="dcterms:W3CDTF">2021-11-25T16:41:54Z</dcterms:created>
  <dcterms:modified xsi:type="dcterms:W3CDTF">2025-09-09T09:20:08Z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2025-09-09T07:43:56Z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f8611a80-7a8a-4b97-a2d0-ca1ad4aaf731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