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2760" windowWidth="12540" windowHeight="12540" activeTab="0"/>
  </bookViews>
  <sheets>
    <sheet name="Formular TP RPV" sheetId="1" r:id="rId1"/>
  </sheets>
  <definedNames/>
  <calcPr fullCalcOnLoad="1"/>
</workbook>
</file>

<file path=xl/sharedStrings.xml><?xml version="1.0" encoding="utf-8"?>
<sst xmlns="http://schemas.openxmlformats.org/spreadsheetml/2006/main" count="104" uniqueCount="65">
  <si>
    <t>Einheit</t>
  </si>
  <si>
    <t>Zugkm</t>
  </si>
  <si>
    <t>Btkm</t>
  </si>
  <si>
    <t>Nacht</t>
  </si>
  <si>
    <t>Zusatzleistungen (Art. 22 NZV)</t>
  </si>
  <si>
    <t>Serviceleistungen (Art. 23 NZV)</t>
  </si>
  <si>
    <t>Linie:</t>
  </si>
  <si>
    <t>Nachfragefaktor 1</t>
  </si>
  <si>
    <t>Nachfragefaktor 2 (HVZ)</t>
  </si>
  <si>
    <t>TP in Franken</t>
  </si>
  <si>
    <t>Transportunternehmen:</t>
  </si>
  <si>
    <t>Halte</t>
  </si>
  <si>
    <t>Bahnen mit leichtem Oberbau</t>
  </si>
  <si>
    <t>Fr. pro Einheit</t>
  </si>
  <si>
    <t>Umweltzuschlag (Art. 19a Abs. 5 Bst. a NZV)</t>
  </si>
  <si>
    <t>Hauptverkehrszeit</t>
  </si>
  <si>
    <t>Normal</t>
  </si>
  <si>
    <t>mit Rekuperation</t>
  </si>
  <si>
    <t>Leistungs-menge</t>
  </si>
  <si>
    <t>Deckungsbeitrag (Art. 20 NZV)</t>
  </si>
  <si>
    <t>Verkehrserlöse</t>
  </si>
  <si>
    <t>Fr.</t>
  </si>
  <si>
    <t>Total Energiepreis</t>
  </si>
  <si>
    <t>Total Trassenpreis</t>
  </si>
  <si>
    <t>kWh</t>
  </si>
  <si>
    <t>Trassenpreis RPV</t>
  </si>
  <si>
    <t>Offerte Fahrplanjahr:</t>
  </si>
  <si>
    <t xml:space="preserve"> - davon Art. 22 Abs. 1 Bst. j NZV: Information der Kundschaft</t>
  </si>
  <si>
    <t>Total Preis für Grundleistungen:</t>
  </si>
  <si>
    <t>Zugkilometer pro Streckenkategorie:</t>
  </si>
  <si>
    <t>Anzahl Fahrzeugausrüstungen</t>
  </si>
  <si>
    <t>Leerfahrten Nachfragefaktor 1</t>
  </si>
  <si>
    <t>Leerfahrten Nachfragefaktor 2</t>
  </si>
  <si>
    <t>Leerfahrten</t>
  </si>
  <si>
    <t>Energie (Art. 20a NVZ / Art. 3 NZV-BAV)</t>
  </si>
  <si>
    <t>ETCS-Rabatt (Art. 19c NZV / Art. 4 NZV-BAV)</t>
  </si>
  <si>
    <t>Total Basispreis Trasse und Gewicht / Verschleiss</t>
  </si>
  <si>
    <t>Basispreis Trasse und Verschleiss / Gewicht</t>
  </si>
  <si>
    <t>Streckenkategorie A:</t>
  </si>
  <si>
    <t>Streckenkategorie B:</t>
  </si>
  <si>
    <t>Streckenkategorie C:</t>
  </si>
  <si>
    <t>Streckenkategorie D:</t>
  </si>
  <si>
    <t>Streckenkategorie A</t>
  </si>
  <si>
    <t>Streckenkategorie B</t>
  </si>
  <si>
    <t>Streckenkategorie C</t>
  </si>
  <si>
    <t>Streckenkategorie D</t>
  </si>
  <si>
    <t>Netz der Streckenkategorie / befahrene Strecken:</t>
  </si>
  <si>
    <t>Haltezuschlag (Art. 19a NZV Abs. 4 / Art. 2 NZV-BAV)</t>
  </si>
  <si>
    <t>- Gewicht (Art. 19 NZV / Art. 1 Abs. 3 NZV-BAV) (Strecken ohne Verschleissfaktor)</t>
  </si>
  <si>
    <t>- Verschleiss (Art. 19 NZV / Art. 1 Abs. 4 NZV-BAV)</t>
  </si>
  <si>
    <t>- Trasse (Art. 19 NZV / Art. 19a NZV / Art. 1 Abs. 1 NZV-BAV)</t>
  </si>
  <si>
    <t>ohne Rekuperation</t>
  </si>
  <si>
    <t>Version in kWh - mit Energiemessungen (Art. 3 Abs. 1 NZV-BAV)</t>
  </si>
  <si>
    <t>Kat.2 Schnellzug/Interregio</t>
  </si>
  <si>
    <t>Kat.3 Regionalzug</t>
  </si>
  <si>
    <t>Kat.4 S-Bahn</t>
  </si>
  <si>
    <t>Kat.5 RegioExpress</t>
  </si>
  <si>
    <t>Kat.10 Leermaterialzüge des Personenverkehrs</t>
  </si>
  <si>
    <t>Linien mit abweichendem Strompreis (Art. 3 Abs. 2 NZV-BAV)</t>
  </si>
  <si>
    <t>Version in kWh</t>
  </si>
  <si>
    <t>Version in BTkm</t>
  </si>
  <si>
    <t>Version in BTkm - ohne Energiemessungen (Art. 20a Abs. 3, Art. 3 Abs. 3 und 4 sowie Anhang 5 NZV-BAV)</t>
  </si>
  <si>
    <t>Alle anderen Bahnen</t>
  </si>
  <si>
    <t>Strompreis in CHF/Btkm</t>
  </si>
  <si>
    <t>Strompreis in CHF/kWh</t>
  </si>
</sst>
</file>

<file path=xl/styles.xml><?xml version="1.0" encoding="utf-8"?>
<styleSheet xmlns="http://schemas.openxmlformats.org/spreadsheetml/2006/main">
  <numFmts count="2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 &quot;SFr.&quot;\ * #,##0.00_ ;_ &quot;SFr.&quot;\ * \-#,##0.00_ ;_ &quot;SFr.&quot;\ * &quot;-&quot;??_ ;_ @_ "/>
    <numFmt numFmtId="179" formatCode="_ * #,##0_ ;_ * \-#,##0_ ;_ * &quot;-&quot;??_ ;_ @_ "/>
    <numFmt numFmtId="180" formatCode="0.000"/>
    <numFmt numFmtId="181" formatCode="_ * #,##0.0_ ;_ * \-#,##0.0_ ;_ * &quot;-&quot;??_ ;_ @_ "/>
    <numFmt numFmtId="182" formatCode="0.0"/>
    <numFmt numFmtId="183" formatCode="0.0000"/>
    <numFmt numFmtId="184" formatCode="_-* #,##0.000\ _C_H_F_-;\-* #,##0.000\ _C_H_F_-;_-* &quot;-&quot;???\ _C_H_F_-;_-@_-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trike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trike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1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1" applyNumberFormat="0" applyFill="0" applyBorder="0" applyAlignment="0" applyProtection="0"/>
    <xf numFmtId="0" fontId="35" fillId="0" borderId="1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5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10" applyNumberFormat="0" applyAlignment="0" applyProtection="0"/>
    <xf numFmtId="178" fontId="0" fillId="0" borderId="0" applyFont="0" applyFill="0" applyBorder="0" applyAlignment="0" applyProtection="0"/>
  </cellStyleXfs>
  <cellXfs count="65">
    <xf numFmtId="0" fontId="0" fillId="0" borderId="1" xfId="0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0" xfId="48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179" fontId="3" fillId="33" borderId="11" xfId="48" applyNumberFormat="1" applyFont="1" applyFill="1" applyBorder="1" applyAlignment="1">
      <alignment horizontal="center" vertical="center" wrapText="1"/>
    </xf>
    <xf numFmtId="179" fontId="4" fillId="0" borderId="0" xfId="48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9" fontId="4" fillId="0" borderId="14" xfId="48" applyNumberFormat="1" applyFont="1" applyBorder="1" applyAlignment="1">
      <alignment/>
    </xf>
    <xf numFmtId="0" fontId="3" fillId="0" borderId="15" xfId="0" applyFont="1" applyBorder="1" applyAlignment="1">
      <alignment/>
    </xf>
    <xf numFmtId="179" fontId="4" fillId="0" borderId="16" xfId="48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Border="1" applyAlignment="1" quotePrefix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179" fontId="3" fillId="0" borderId="19" xfId="48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179" fontId="4" fillId="0" borderId="19" xfId="48" applyNumberFormat="1" applyFont="1" applyBorder="1" applyAlignment="1">
      <alignment/>
    </xf>
    <xf numFmtId="0" fontId="5" fillId="0" borderId="15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179" fontId="4" fillId="0" borderId="18" xfId="48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179" fontId="4" fillId="0" borderId="22" xfId="48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179" fontId="4" fillId="0" borderId="25" xfId="48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79" fontId="4" fillId="33" borderId="0" xfId="48" applyNumberFormat="1" applyFont="1" applyFill="1" applyBorder="1" applyAlignment="1">
      <alignment/>
    </xf>
    <xf numFmtId="179" fontId="4" fillId="33" borderId="18" xfId="48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79" fontId="3" fillId="0" borderId="18" xfId="48" applyNumberFormat="1" applyFont="1" applyFill="1" applyBorder="1" applyAlignment="1">
      <alignment/>
    </xf>
    <xf numFmtId="179" fontId="4" fillId="0" borderId="13" xfId="48" applyNumberFormat="1" applyFont="1" applyBorder="1" applyAlignment="1">
      <alignment/>
    </xf>
    <xf numFmtId="179" fontId="3" fillId="0" borderId="18" xfId="48" applyNumberFormat="1" applyFont="1" applyBorder="1" applyAlignment="1">
      <alignment/>
    </xf>
    <xf numFmtId="179" fontId="4" fillId="33" borderId="16" xfId="48" applyNumberFormat="1" applyFont="1" applyFill="1" applyBorder="1" applyAlignment="1">
      <alignment/>
    </xf>
    <xf numFmtId="179" fontId="4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 quotePrefix="1">
      <alignment/>
    </xf>
    <xf numFmtId="18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183" fontId="7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Komma 2" xfId="44"/>
    <cellStyle name="Komma 3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Prozent 2" xfId="55"/>
    <cellStyle name="Satisfaisant" xfId="56"/>
    <cellStyle name="Sortie" xfId="57"/>
    <cellStyle name="Standard 2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  <cellStyle name="Währung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20" zoomScaleNormal="120" zoomScalePageLayoutView="0" workbookViewId="0" topLeftCell="A19">
      <selection activeCell="E61" sqref="E61"/>
    </sheetView>
  </sheetViews>
  <sheetFormatPr defaultColWidth="11.421875" defaultRowHeight="12.75"/>
  <cols>
    <col min="1" max="1" width="6.00390625" style="4" customWidth="1"/>
    <col min="2" max="2" width="19.421875" style="4" customWidth="1"/>
    <col min="3" max="3" width="24.00390625" style="4" bestFit="1" customWidth="1"/>
    <col min="4" max="4" width="7.28125" style="4" bestFit="1" customWidth="1"/>
    <col min="5" max="6" width="10.8515625" style="4" customWidth="1"/>
    <col min="7" max="7" width="13.7109375" style="5" customWidth="1"/>
    <col min="8" max="16384" width="11.421875" style="4" customWidth="1"/>
  </cols>
  <sheetData>
    <row r="1" ht="12">
      <c r="A1" s="3" t="s">
        <v>25</v>
      </c>
    </row>
    <row r="2" spans="4:7" ht="12" customHeight="1">
      <c r="D2" s="3"/>
      <c r="E2" s="3"/>
      <c r="F2" s="3"/>
      <c r="G2" s="3"/>
    </row>
    <row r="3" spans="1:7" ht="12.75" customHeight="1">
      <c r="A3" s="3" t="s">
        <v>26</v>
      </c>
      <c r="D3" s="62">
        <v>2024</v>
      </c>
      <c r="E3" s="63"/>
      <c r="F3" s="63"/>
      <c r="G3" s="64"/>
    </row>
    <row r="4" spans="1:7" ht="12.75" customHeight="1">
      <c r="A4" s="3" t="s">
        <v>10</v>
      </c>
      <c r="D4" s="61"/>
      <c r="E4" s="61"/>
      <c r="F4" s="61"/>
      <c r="G4" s="61"/>
    </row>
    <row r="6" spans="1:7" s="6" customFormat="1" ht="32.25" customHeight="1">
      <c r="A6" s="1" t="s">
        <v>6</v>
      </c>
      <c r="B6" s="2"/>
      <c r="C6" s="60"/>
      <c r="D6" s="60"/>
      <c r="E6" s="60"/>
      <c r="F6" s="60"/>
      <c r="G6" s="60"/>
    </row>
    <row r="8" spans="4:7" s="7" customFormat="1" ht="24">
      <c r="D8" s="8" t="s">
        <v>0</v>
      </c>
      <c r="E8" s="8" t="s">
        <v>13</v>
      </c>
      <c r="F8" s="8" t="s">
        <v>18</v>
      </c>
      <c r="G8" s="9" t="s">
        <v>9</v>
      </c>
    </row>
    <row r="9" ht="12">
      <c r="G9" s="10"/>
    </row>
    <row r="10" spans="1:7" ht="12">
      <c r="A10" s="51" t="s">
        <v>37</v>
      </c>
      <c r="B10" s="12"/>
      <c r="C10" s="12"/>
      <c r="D10" s="12"/>
      <c r="E10" s="12"/>
      <c r="F10" s="12"/>
      <c r="G10" s="13"/>
    </row>
    <row r="11" spans="1:7" ht="12">
      <c r="A11" s="14"/>
      <c r="G11" s="15"/>
    </row>
    <row r="12" spans="1:7" ht="12">
      <c r="A12" s="52" t="s">
        <v>50</v>
      </c>
      <c r="G12" s="15"/>
    </row>
    <row r="13" spans="1:7" ht="12">
      <c r="A13" s="16"/>
      <c r="G13" s="15"/>
    </row>
    <row r="14" spans="1:7" ht="12">
      <c r="A14" s="17" t="s">
        <v>46</v>
      </c>
      <c r="G14" s="15"/>
    </row>
    <row r="15" spans="1:7" ht="12">
      <c r="A15" s="17"/>
      <c r="B15" s="4" t="s">
        <v>38</v>
      </c>
      <c r="G15" s="15"/>
    </row>
    <row r="16" spans="1:7" ht="12">
      <c r="A16" s="16"/>
      <c r="B16" s="4" t="s">
        <v>39</v>
      </c>
      <c r="G16" s="15"/>
    </row>
    <row r="17" spans="1:7" ht="12">
      <c r="A17" s="16"/>
      <c r="B17" s="4" t="s">
        <v>40</v>
      </c>
      <c r="G17" s="15"/>
    </row>
    <row r="18" spans="1:7" ht="12">
      <c r="A18" s="16"/>
      <c r="B18" s="4" t="s">
        <v>41</v>
      </c>
      <c r="G18" s="15"/>
    </row>
    <row r="19" spans="1:7" ht="12">
      <c r="A19" s="16"/>
      <c r="G19" s="15"/>
    </row>
    <row r="20" spans="1:8" ht="12">
      <c r="A20" s="16" t="s">
        <v>29</v>
      </c>
      <c r="G20" s="15"/>
      <c r="H20" s="18"/>
    </row>
    <row r="21" spans="1:8" ht="12">
      <c r="A21" s="16"/>
      <c r="B21" s="4" t="s">
        <v>42</v>
      </c>
      <c r="C21" s="4" t="s">
        <v>7</v>
      </c>
      <c r="D21" s="4" t="s">
        <v>1</v>
      </c>
      <c r="E21" s="54">
        <v>2.5</v>
      </c>
      <c r="F21" s="42"/>
      <c r="G21" s="15">
        <f>E21*F21</f>
        <v>0</v>
      </c>
      <c r="H21" s="18"/>
    </row>
    <row r="22" spans="1:8" ht="12">
      <c r="A22" s="16"/>
      <c r="C22" s="4" t="s">
        <v>31</v>
      </c>
      <c r="D22" s="4" t="s">
        <v>1</v>
      </c>
      <c r="E22" s="54">
        <f>E21*0.4</f>
        <v>1</v>
      </c>
      <c r="F22" s="42"/>
      <c r="G22" s="15">
        <f>E22*F22</f>
        <v>0</v>
      </c>
      <c r="H22" s="18"/>
    </row>
    <row r="23" spans="1:8" ht="12">
      <c r="A23" s="16"/>
      <c r="F23" s="5"/>
      <c r="G23" s="15"/>
      <c r="H23" s="18"/>
    </row>
    <row r="24" spans="1:8" ht="12">
      <c r="A24" s="16"/>
      <c r="B24" s="4" t="s">
        <v>43</v>
      </c>
      <c r="C24" s="4" t="s">
        <v>7</v>
      </c>
      <c r="D24" s="4" t="s">
        <v>1</v>
      </c>
      <c r="E24" s="54">
        <v>1.15</v>
      </c>
      <c r="F24" s="42"/>
      <c r="G24" s="15">
        <f>E24*F24</f>
        <v>0</v>
      </c>
      <c r="H24" s="18"/>
    </row>
    <row r="25" spans="1:8" ht="12">
      <c r="A25" s="16"/>
      <c r="C25" s="4" t="s">
        <v>8</v>
      </c>
      <c r="D25" s="4" t="s">
        <v>1</v>
      </c>
      <c r="E25" s="54">
        <f>2*E24</f>
        <v>2.3</v>
      </c>
      <c r="F25" s="42"/>
      <c r="G25" s="15">
        <f>E25*F25</f>
        <v>0</v>
      </c>
      <c r="H25" s="18"/>
    </row>
    <row r="26" spans="1:8" ht="12">
      <c r="A26" s="16"/>
      <c r="C26" s="4" t="s">
        <v>31</v>
      </c>
      <c r="D26" s="4" t="s">
        <v>1</v>
      </c>
      <c r="E26" s="54">
        <f>E24*0.4</f>
        <v>0.45999999999999996</v>
      </c>
      <c r="F26" s="42"/>
      <c r="G26" s="15">
        <f>E26*F26</f>
        <v>0</v>
      </c>
      <c r="H26" s="18"/>
    </row>
    <row r="27" spans="1:8" ht="12">
      <c r="A27" s="16"/>
      <c r="C27" s="4" t="s">
        <v>32</v>
      </c>
      <c r="D27" s="4" t="s">
        <v>1</v>
      </c>
      <c r="E27" s="54">
        <f>E25*0.4</f>
        <v>0.9199999999999999</v>
      </c>
      <c r="F27" s="42"/>
      <c r="G27" s="15">
        <f>E27*F27</f>
        <v>0</v>
      </c>
      <c r="H27" s="18"/>
    </row>
    <row r="28" spans="1:8" ht="12">
      <c r="A28" s="16"/>
      <c r="F28" s="5"/>
      <c r="G28" s="15"/>
      <c r="H28" s="18"/>
    </row>
    <row r="29" spans="1:8" ht="12">
      <c r="A29" s="16"/>
      <c r="B29" s="4" t="s">
        <v>44</v>
      </c>
      <c r="C29" s="4" t="s">
        <v>7</v>
      </c>
      <c r="D29" s="4" t="s">
        <v>1</v>
      </c>
      <c r="E29" s="4">
        <v>1.15</v>
      </c>
      <c r="F29" s="42"/>
      <c r="G29" s="15">
        <f>E29*F29</f>
        <v>0</v>
      </c>
      <c r="H29" s="18"/>
    </row>
    <row r="30" spans="1:8" ht="12">
      <c r="A30" s="16"/>
      <c r="B30" s="18"/>
      <c r="C30" s="4" t="s">
        <v>33</v>
      </c>
      <c r="D30" s="4" t="s">
        <v>1</v>
      </c>
      <c r="E30" s="44">
        <f>E29*0.4</f>
        <v>0.45999999999999996</v>
      </c>
      <c r="F30" s="42"/>
      <c r="G30" s="15">
        <f>E30*F30</f>
        <v>0</v>
      </c>
      <c r="H30" s="18"/>
    </row>
    <row r="31" spans="1:8" ht="12">
      <c r="A31" s="16"/>
      <c r="F31" s="5"/>
      <c r="G31" s="15"/>
      <c r="H31" s="18"/>
    </row>
    <row r="32" spans="1:8" ht="12">
      <c r="A32" s="16"/>
      <c r="B32" s="4" t="s">
        <v>45</v>
      </c>
      <c r="C32" s="4" t="s">
        <v>7</v>
      </c>
      <c r="D32" s="4" t="s">
        <v>1</v>
      </c>
      <c r="E32" s="44">
        <v>0.7</v>
      </c>
      <c r="F32" s="42"/>
      <c r="G32" s="15">
        <f>E32*F32</f>
        <v>0</v>
      </c>
      <c r="H32" s="18"/>
    </row>
    <row r="33" spans="1:8" ht="12">
      <c r="A33" s="16"/>
      <c r="C33" s="4" t="s">
        <v>33</v>
      </c>
      <c r="D33" s="4" t="s">
        <v>1</v>
      </c>
      <c r="E33" s="54">
        <f>E32*0.4</f>
        <v>0.27999999999999997</v>
      </c>
      <c r="F33" s="42"/>
      <c r="G33" s="15">
        <f>E33*F33</f>
        <v>0</v>
      </c>
      <c r="H33" s="18"/>
    </row>
    <row r="34" spans="1:8" ht="12">
      <c r="A34" s="16"/>
      <c r="F34" s="5"/>
      <c r="G34" s="15"/>
      <c r="H34" s="18"/>
    </row>
    <row r="35" spans="1:7" ht="12">
      <c r="A35" s="52" t="s">
        <v>49</v>
      </c>
      <c r="F35" s="5"/>
      <c r="G35" s="15"/>
    </row>
    <row r="36" spans="1:7" ht="12">
      <c r="A36" s="16"/>
      <c r="F36" s="5"/>
      <c r="G36" s="15"/>
    </row>
    <row r="37" spans="1:7" ht="12">
      <c r="A37" s="16"/>
      <c r="B37" s="18"/>
      <c r="C37" s="18"/>
      <c r="D37" s="4" t="s">
        <v>1</v>
      </c>
      <c r="F37" s="42"/>
      <c r="G37" s="49"/>
    </row>
    <row r="38" spans="1:7" ht="12">
      <c r="A38" s="16"/>
      <c r="F38" s="5"/>
      <c r="G38" s="15"/>
    </row>
    <row r="39" spans="1:7" ht="12">
      <c r="A39" s="52" t="s">
        <v>48</v>
      </c>
      <c r="F39" s="5"/>
      <c r="G39" s="15"/>
    </row>
    <row r="40" spans="1:7" ht="12">
      <c r="A40" s="19"/>
      <c r="F40" s="5"/>
      <c r="G40" s="15"/>
    </row>
    <row r="41" spans="1:7" ht="12">
      <c r="A41" s="19"/>
      <c r="B41" s="18" t="s">
        <v>62</v>
      </c>
      <c r="C41" s="18"/>
      <c r="D41" s="4" t="s">
        <v>2</v>
      </c>
      <c r="E41" s="4">
        <v>0.0033</v>
      </c>
      <c r="F41" s="42"/>
      <c r="G41" s="15">
        <f>E41*F41</f>
        <v>0</v>
      </c>
    </row>
    <row r="42" spans="1:7" ht="12">
      <c r="A42" s="19"/>
      <c r="B42" s="18"/>
      <c r="C42" s="18"/>
      <c r="E42" s="45"/>
      <c r="F42" s="5"/>
      <c r="G42" s="15"/>
    </row>
    <row r="43" spans="1:7" ht="12">
      <c r="A43" s="19"/>
      <c r="B43" s="4" t="s">
        <v>12</v>
      </c>
      <c r="D43" s="4" t="s">
        <v>2</v>
      </c>
      <c r="E43" s="4">
        <v>0.0027</v>
      </c>
      <c r="F43" s="42"/>
      <c r="G43" s="15">
        <f>E43*F43</f>
        <v>0</v>
      </c>
    </row>
    <row r="44" spans="1:7" ht="12">
      <c r="A44" s="19"/>
      <c r="F44" s="10"/>
      <c r="G44" s="15"/>
    </row>
    <row r="45" spans="1:7" ht="12">
      <c r="A45" s="20" t="s">
        <v>36</v>
      </c>
      <c r="B45" s="21"/>
      <c r="C45" s="22"/>
      <c r="D45" s="22"/>
      <c r="E45" s="22"/>
      <c r="F45" s="46"/>
      <c r="G45" s="23">
        <f>SUM(G21:G22,G24:G27,G29:G30,G32:G33,G37,G41:G41,G43:G43)</f>
        <v>0</v>
      </c>
    </row>
    <row r="46" ht="12">
      <c r="F46" s="5"/>
    </row>
    <row r="47" spans="1:7" ht="12">
      <c r="A47" s="11" t="s">
        <v>47</v>
      </c>
      <c r="B47" s="12"/>
      <c r="C47" s="12"/>
      <c r="D47" s="12"/>
      <c r="E47" s="12"/>
      <c r="F47" s="47"/>
      <c r="G47" s="13"/>
    </row>
    <row r="48" spans="1:7" ht="12">
      <c r="A48" s="14"/>
      <c r="F48" s="5"/>
      <c r="G48" s="15"/>
    </row>
    <row r="49" spans="1:7" ht="12">
      <c r="A49" s="24"/>
      <c r="B49" s="25"/>
      <c r="C49" s="25"/>
      <c r="D49" s="25" t="s">
        <v>11</v>
      </c>
      <c r="E49" s="26">
        <v>2</v>
      </c>
      <c r="F49" s="43"/>
      <c r="G49" s="27">
        <f>E49*F49</f>
        <v>0</v>
      </c>
    </row>
    <row r="50" ht="12">
      <c r="F50" s="5"/>
    </row>
    <row r="51" spans="1:7" ht="12">
      <c r="A51" s="11" t="s">
        <v>14</v>
      </c>
      <c r="B51" s="12"/>
      <c r="C51" s="12"/>
      <c r="D51" s="12"/>
      <c r="E51" s="12"/>
      <c r="F51" s="47"/>
      <c r="G51" s="13"/>
    </row>
    <row r="52" spans="1:7" ht="12">
      <c r="A52" s="16"/>
      <c r="F52" s="5"/>
      <c r="G52" s="15"/>
    </row>
    <row r="53" spans="1:7" ht="12">
      <c r="A53" s="40"/>
      <c r="B53" s="41"/>
      <c r="C53" s="41"/>
      <c r="D53" s="25" t="s">
        <v>2</v>
      </c>
      <c r="E53" s="25">
        <v>0.003</v>
      </c>
      <c r="F53" s="43"/>
      <c r="G53" s="27">
        <f>E53*F53</f>
        <v>0</v>
      </c>
    </row>
    <row r="54" ht="12">
      <c r="F54" s="5"/>
    </row>
    <row r="55" spans="1:7" ht="12">
      <c r="A55" s="11" t="s">
        <v>34</v>
      </c>
      <c r="B55" s="12"/>
      <c r="C55" s="12"/>
      <c r="D55" s="12"/>
      <c r="E55" s="12"/>
      <c r="F55" s="47"/>
      <c r="G55" s="13"/>
    </row>
    <row r="56" spans="1:7" ht="12">
      <c r="A56" s="16"/>
      <c r="F56" s="5"/>
      <c r="G56" s="15"/>
    </row>
    <row r="57" spans="1:7" ht="12">
      <c r="A57" s="16"/>
      <c r="B57" s="56" t="s">
        <v>52</v>
      </c>
      <c r="F57" s="5"/>
      <c r="G57" s="15"/>
    </row>
    <row r="58" spans="1:7" ht="12">
      <c r="A58" s="16"/>
      <c r="B58" s="55"/>
      <c r="E58" s="18"/>
      <c r="F58" s="5"/>
      <c r="G58" s="15"/>
    </row>
    <row r="59" spans="1:10" ht="12">
      <c r="A59" s="16"/>
      <c r="C59" s="4" t="s">
        <v>15</v>
      </c>
      <c r="D59" s="4" t="s">
        <v>24</v>
      </c>
      <c r="E59" s="53">
        <f>1.2*E60</f>
        <v>0.144</v>
      </c>
      <c r="F59" s="42"/>
      <c r="G59" s="15">
        <f>E59*F59</f>
        <v>0</v>
      </c>
      <c r="J59" s="29"/>
    </row>
    <row r="60" spans="1:9" ht="12">
      <c r="A60" s="16"/>
      <c r="C60" s="4" t="s">
        <v>16</v>
      </c>
      <c r="D60" s="4" t="s">
        <v>24</v>
      </c>
      <c r="E60" s="53">
        <v>0.12</v>
      </c>
      <c r="F60" s="42"/>
      <c r="G60" s="15">
        <f>E60*F60</f>
        <v>0</v>
      </c>
      <c r="H60" s="50"/>
      <c r="I60" s="29"/>
    </row>
    <row r="61" spans="1:7" ht="12">
      <c r="A61" s="16"/>
      <c r="C61" s="4" t="s">
        <v>3</v>
      </c>
      <c r="D61" s="4" t="s">
        <v>24</v>
      </c>
      <c r="E61" s="18">
        <f>0.6*E60</f>
        <v>0.072</v>
      </c>
      <c r="F61" s="42"/>
      <c r="G61" s="15">
        <f>E61*F61</f>
        <v>0</v>
      </c>
    </row>
    <row r="62" spans="1:7" ht="12">
      <c r="A62" s="16"/>
      <c r="E62" s="18"/>
      <c r="F62" s="5"/>
      <c r="G62" s="15"/>
    </row>
    <row r="63" spans="1:7" ht="12">
      <c r="A63" s="16"/>
      <c r="B63" s="56" t="s">
        <v>61</v>
      </c>
      <c r="F63" s="5"/>
      <c r="G63" s="15"/>
    </row>
    <row r="64" spans="1:7" ht="12">
      <c r="A64" s="28"/>
      <c r="F64" s="5"/>
      <c r="G64" s="15"/>
    </row>
    <row r="65" spans="1:7" ht="12">
      <c r="A65" s="16"/>
      <c r="B65" s="4" t="s">
        <v>53</v>
      </c>
      <c r="E65" s="57"/>
      <c r="F65" s="5"/>
      <c r="G65" s="15"/>
    </row>
    <row r="66" spans="1:7" ht="12">
      <c r="A66" s="16"/>
      <c r="C66" s="4" t="s">
        <v>17</v>
      </c>
      <c r="D66" s="4" t="s">
        <v>2</v>
      </c>
      <c r="E66" s="45">
        <f>0.0294*E60</f>
        <v>0.003528</v>
      </c>
      <c r="F66" s="42"/>
      <c r="G66" s="15">
        <f>E66*F66</f>
        <v>0</v>
      </c>
    </row>
    <row r="67" spans="1:7" ht="12">
      <c r="A67" s="16"/>
      <c r="C67" s="4" t="s">
        <v>51</v>
      </c>
      <c r="D67" s="4" t="s">
        <v>2</v>
      </c>
      <c r="E67" s="45">
        <f>0.0339*E60</f>
        <v>0.004068</v>
      </c>
      <c r="F67" s="42"/>
      <c r="G67" s="15">
        <f>E67*F67</f>
        <v>0</v>
      </c>
    </row>
    <row r="68" spans="1:7" ht="12">
      <c r="A68" s="16"/>
      <c r="E68" s="45"/>
      <c r="F68" s="5"/>
      <c r="G68" s="15"/>
    </row>
    <row r="69" spans="1:7" ht="12">
      <c r="A69" s="16"/>
      <c r="B69" s="4" t="s">
        <v>54</v>
      </c>
      <c r="F69" s="5"/>
      <c r="G69" s="15"/>
    </row>
    <row r="70" spans="1:7" ht="12">
      <c r="A70" s="16"/>
      <c r="C70" s="4" t="s">
        <v>17</v>
      </c>
      <c r="D70" s="4" t="s">
        <v>2</v>
      </c>
      <c r="E70" s="45">
        <f>0.0463*E60</f>
        <v>0.005556</v>
      </c>
      <c r="F70" s="42"/>
      <c r="G70" s="15">
        <f>E70*F70</f>
        <v>0</v>
      </c>
    </row>
    <row r="71" spans="1:7" ht="12">
      <c r="A71" s="16"/>
      <c r="C71" s="4" t="s">
        <v>51</v>
      </c>
      <c r="D71" s="4" t="s">
        <v>2</v>
      </c>
      <c r="E71" s="45">
        <f>0.0671*E60</f>
        <v>0.008052</v>
      </c>
      <c r="F71" s="42"/>
      <c r="G71" s="15">
        <f>E71*F71</f>
        <v>0</v>
      </c>
    </row>
    <row r="72" spans="1:7" ht="12">
      <c r="A72" s="16"/>
      <c r="E72" s="45"/>
      <c r="F72" s="5"/>
      <c r="G72" s="15"/>
    </row>
    <row r="73" spans="1:7" ht="12">
      <c r="A73" s="16"/>
      <c r="B73" s="4" t="s">
        <v>55</v>
      </c>
      <c r="F73" s="5"/>
      <c r="G73" s="15"/>
    </row>
    <row r="74" spans="1:7" ht="12">
      <c r="A74" s="16"/>
      <c r="C74" s="4" t="s">
        <v>17</v>
      </c>
      <c r="D74" s="4" t="s">
        <v>2</v>
      </c>
      <c r="E74" s="45">
        <f>0.0463*E60</f>
        <v>0.005556</v>
      </c>
      <c r="F74" s="42"/>
      <c r="G74" s="15">
        <f>E74*F74</f>
        <v>0</v>
      </c>
    </row>
    <row r="75" spans="1:7" ht="12">
      <c r="A75" s="16"/>
      <c r="C75" s="4" t="s">
        <v>51</v>
      </c>
      <c r="D75" s="4" t="s">
        <v>2</v>
      </c>
      <c r="E75" s="45">
        <f>0.0671*E60</f>
        <v>0.008052</v>
      </c>
      <c r="F75" s="42"/>
      <c r="G75" s="15">
        <f>E75*F75</f>
        <v>0</v>
      </c>
    </row>
    <row r="76" spans="1:7" ht="12">
      <c r="A76" s="16"/>
      <c r="E76" s="45"/>
      <c r="F76" s="5"/>
      <c r="G76" s="15"/>
    </row>
    <row r="77" spans="1:7" ht="12">
      <c r="A77" s="16"/>
      <c r="B77" s="4" t="s">
        <v>56</v>
      </c>
      <c r="F77" s="5"/>
      <c r="G77" s="15"/>
    </row>
    <row r="78" spans="1:7" ht="12">
      <c r="A78" s="16"/>
      <c r="C78" s="4" t="s">
        <v>17</v>
      </c>
      <c r="D78" s="4" t="s">
        <v>2</v>
      </c>
      <c r="E78" s="45">
        <f>0.0388*E60</f>
        <v>0.0046559999999999995</v>
      </c>
      <c r="F78" s="42"/>
      <c r="G78" s="15">
        <f>E78*F78</f>
        <v>0</v>
      </c>
    </row>
    <row r="79" spans="1:7" ht="12">
      <c r="A79" s="16"/>
      <c r="C79" s="4" t="s">
        <v>51</v>
      </c>
      <c r="D79" s="4" t="s">
        <v>2</v>
      </c>
      <c r="E79" s="45">
        <f>0.0445*E60</f>
        <v>0.005339999999999999</v>
      </c>
      <c r="F79" s="42"/>
      <c r="G79" s="15">
        <f>E79*F79</f>
        <v>0</v>
      </c>
    </row>
    <row r="80" spans="1:7" ht="12">
      <c r="A80" s="16"/>
      <c r="E80" s="45"/>
      <c r="F80" s="5"/>
      <c r="G80" s="15"/>
    </row>
    <row r="81" spans="1:7" ht="12">
      <c r="A81" s="16"/>
      <c r="B81" s="4" t="s">
        <v>57</v>
      </c>
      <c r="F81" s="5"/>
      <c r="G81" s="15"/>
    </row>
    <row r="82" spans="1:7" ht="12">
      <c r="A82" s="16"/>
      <c r="C82" s="4" t="s">
        <v>17</v>
      </c>
      <c r="D82" s="4" t="s">
        <v>2</v>
      </c>
      <c r="E82" s="45">
        <f>0.0369*E60</f>
        <v>0.0044280000000000005</v>
      </c>
      <c r="F82" s="42"/>
      <c r="G82" s="15">
        <f>E82*F82</f>
        <v>0</v>
      </c>
    </row>
    <row r="83" spans="1:7" ht="12">
      <c r="A83" s="16"/>
      <c r="C83" s="4" t="s">
        <v>51</v>
      </c>
      <c r="D83" s="4" t="s">
        <v>2</v>
      </c>
      <c r="E83" s="45">
        <f>0.0424*E60</f>
        <v>0.005088</v>
      </c>
      <c r="F83" s="42"/>
      <c r="G83" s="15">
        <f>E83*F83</f>
        <v>0</v>
      </c>
    </row>
    <row r="84" spans="1:7" ht="12">
      <c r="A84" s="16"/>
      <c r="E84" s="45"/>
      <c r="F84" s="5"/>
      <c r="G84" s="15"/>
    </row>
    <row r="85" spans="1:7" ht="12">
      <c r="A85" s="16"/>
      <c r="E85" s="45"/>
      <c r="F85" s="5"/>
      <c r="G85" s="15"/>
    </row>
    <row r="86" spans="1:7" ht="12">
      <c r="A86" s="14" t="s">
        <v>58</v>
      </c>
      <c r="E86" s="45"/>
      <c r="F86" s="5"/>
      <c r="G86" s="15"/>
    </row>
    <row r="87" spans="1:7" ht="12">
      <c r="A87" s="58"/>
      <c r="E87" s="59" t="s">
        <v>64</v>
      </c>
      <c r="F87" s="5"/>
      <c r="G87" s="15"/>
    </row>
    <row r="88" spans="1:7" ht="12">
      <c r="A88" s="58"/>
      <c r="B88" s="56" t="s">
        <v>59</v>
      </c>
      <c r="D88" s="4" t="s">
        <v>24</v>
      </c>
      <c r="E88" s="53"/>
      <c r="F88" s="42"/>
      <c r="G88" s="15">
        <f>E88*F88</f>
        <v>0</v>
      </c>
    </row>
    <row r="89" spans="1:7" ht="12">
      <c r="A89" s="58"/>
      <c r="B89" s="56"/>
      <c r="E89" s="59" t="s">
        <v>63</v>
      </c>
      <c r="F89" s="45"/>
      <c r="G89" s="15"/>
    </row>
    <row r="90" spans="1:7" ht="12">
      <c r="A90" s="16"/>
      <c r="B90" s="56" t="s">
        <v>60</v>
      </c>
      <c r="D90" s="4" t="s">
        <v>2</v>
      </c>
      <c r="E90" s="45"/>
      <c r="F90" s="42"/>
      <c r="G90" s="15">
        <f>E90*F90</f>
        <v>0</v>
      </c>
    </row>
    <row r="91" spans="1:7" ht="12">
      <c r="A91" s="16"/>
      <c r="F91" s="5"/>
      <c r="G91" s="15"/>
    </row>
    <row r="92" spans="1:7" ht="12">
      <c r="A92" s="20" t="s">
        <v>22</v>
      </c>
      <c r="B92" s="22"/>
      <c r="C92" s="22"/>
      <c r="D92" s="22"/>
      <c r="E92" s="22"/>
      <c r="F92" s="48"/>
      <c r="G92" s="39">
        <f>SUM(G59:G91)</f>
        <v>0</v>
      </c>
    </row>
    <row r="93" ht="12">
      <c r="F93" s="5"/>
    </row>
    <row r="94" spans="1:7" ht="12">
      <c r="A94" s="11" t="s">
        <v>35</v>
      </c>
      <c r="B94" s="12"/>
      <c r="C94" s="12"/>
      <c r="D94" s="12"/>
      <c r="E94" s="12"/>
      <c r="F94" s="47"/>
      <c r="G94" s="13"/>
    </row>
    <row r="95" spans="1:7" ht="12">
      <c r="A95" s="16"/>
      <c r="F95" s="5"/>
      <c r="G95" s="15"/>
    </row>
    <row r="96" spans="1:7" ht="12">
      <c r="A96" s="24"/>
      <c r="B96" s="25"/>
      <c r="C96" s="25"/>
      <c r="D96" s="30" t="s">
        <v>30</v>
      </c>
      <c r="E96" s="31">
        <v>-25000</v>
      </c>
      <c r="F96" s="43"/>
      <c r="G96" s="27">
        <f>E96*F96</f>
        <v>0</v>
      </c>
    </row>
    <row r="97" ht="12">
      <c r="F97" s="5"/>
    </row>
    <row r="98" spans="1:7" ht="12">
      <c r="A98" s="11" t="s">
        <v>19</v>
      </c>
      <c r="B98" s="12"/>
      <c r="C98" s="12"/>
      <c r="D98" s="12"/>
      <c r="E98" s="12"/>
      <c r="F98" s="47"/>
      <c r="G98" s="13"/>
    </row>
    <row r="99" spans="1:7" ht="12">
      <c r="A99" s="16"/>
      <c r="F99" s="5"/>
      <c r="G99" s="15"/>
    </row>
    <row r="100" spans="1:7" ht="12">
      <c r="A100" s="24"/>
      <c r="B100" s="25"/>
      <c r="C100" s="25" t="s">
        <v>20</v>
      </c>
      <c r="D100" s="25" t="s">
        <v>21</v>
      </c>
      <c r="E100" s="32">
        <v>0.08</v>
      </c>
      <c r="F100" s="43"/>
      <c r="G100" s="27">
        <f>E100*F100</f>
        <v>0</v>
      </c>
    </row>
    <row r="102" spans="1:7" ht="12">
      <c r="A102" s="33" t="s">
        <v>28</v>
      </c>
      <c r="B102" s="34"/>
      <c r="C102" s="34"/>
      <c r="D102" s="34"/>
      <c r="E102" s="34"/>
      <c r="F102" s="34"/>
      <c r="G102" s="35">
        <f>G45+G49+G53+G92+G96+G100</f>
        <v>0</v>
      </c>
    </row>
    <row r="104" spans="1:7" ht="12">
      <c r="A104" s="11" t="s">
        <v>4</v>
      </c>
      <c r="B104" s="12"/>
      <c r="C104" s="12"/>
      <c r="D104" s="12"/>
      <c r="E104" s="12"/>
      <c r="F104" s="12"/>
      <c r="G104" s="13"/>
    </row>
    <row r="105" spans="1:7" ht="12">
      <c r="A105" s="19" t="s">
        <v>27</v>
      </c>
      <c r="G105" s="15"/>
    </row>
    <row r="106" spans="1:7" ht="12">
      <c r="A106" s="20" t="s">
        <v>5</v>
      </c>
      <c r="B106" s="25"/>
      <c r="C106" s="25"/>
      <c r="D106" s="25"/>
      <c r="E106" s="25"/>
      <c r="F106" s="25"/>
      <c r="G106" s="27"/>
    </row>
    <row r="107" ht="12.75" thickBot="1"/>
    <row r="108" spans="1:7" ht="12.75" thickBot="1">
      <c r="A108" s="36" t="s">
        <v>23</v>
      </c>
      <c r="B108" s="37"/>
      <c r="C108" s="37"/>
      <c r="D108" s="37"/>
      <c r="E108" s="37"/>
      <c r="F108" s="37"/>
      <c r="G108" s="38">
        <f>G102+G104+G106</f>
        <v>0</v>
      </c>
    </row>
  </sheetData>
  <sheetProtection/>
  <mergeCells count="3">
    <mergeCell ref="C6:G6"/>
    <mergeCell ref="D4:G4"/>
    <mergeCell ref="D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Giger</dc:creator>
  <cp:keywords/>
  <dc:description/>
  <cp:lastModifiedBy>Degrange-Touzin de Martignac Marie BAV</cp:lastModifiedBy>
  <cp:lastPrinted>2015-12-15T12:00:04Z</cp:lastPrinted>
  <dcterms:created xsi:type="dcterms:W3CDTF">2000-11-05T21:58:22Z</dcterms:created>
  <dcterms:modified xsi:type="dcterms:W3CDTF">2023-11-21T06:40:05Z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COO.2125.100.2.11860100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BAV-313.100-00009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9</vt:lpwstr>
  </property>
  <property fmtid="{D5CDD505-2E9C-101B-9397-08002B2CF9AE}" pid="7" name="FSC#COOELAK@1.1001:FileRefOU">
    <vt:lpwstr>reg_FI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Jampen Michel</vt:lpwstr>
  </property>
  <property fmtid="{D5CDD505-2E9C-101B-9397-08002B2CF9AE}" pid="10" name="FSC#COOELAK@1.1001:OwnerExtension">
    <vt:lpwstr>+41 58 465 80 83</vt:lpwstr>
  </property>
  <property fmtid="{D5CDD505-2E9C-101B-9397-08002B2CF9AE}" pid="11" name="FSC#COOELAK@1.1001:OwnerFaxExtension">
    <vt:lpwstr>+41 58 462 59 87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Personenverkehr (BAV)</vt:lpwstr>
  </property>
  <property fmtid="{D5CDD505-2E9C-101B-9397-08002B2CF9AE}" pid="17" name="FSC#COOELAK@1.1001:CreatedAt">
    <vt:lpwstr>21.01.2019</vt:lpwstr>
  </property>
  <property fmtid="{D5CDD505-2E9C-101B-9397-08002B2CF9AE}" pid="18" name="FSC#COOELAK@1.1001:OU">
    <vt:lpwstr>Personenverkehr (BAV)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*COO.2125.100.2.11860100*</vt:lpwstr>
  </property>
  <property fmtid="{D5CDD505-2E9C-101B-9397-08002B2CF9AE}" pid="21" name="FSC#COOELAK@1.1001:RefBarCode">
    <vt:lpwstr>*COO.2125.100.2.11860098*</vt:lpwstr>
  </property>
  <property fmtid="{D5CDD505-2E9C-101B-9397-08002B2CF9AE}" pid="22" name="FSC#COOELAK@1.1001:FileRefBarCode">
    <vt:lpwstr>*BAV-313.100-00009*</vt:lpwstr>
  </property>
  <property fmtid="{D5CDD505-2E9C-101B-9397-08002B2CF9AE}" pid="23" name="FSC#COOELAK@1.1001:ExternalRef">
    <vt:lpwstr/>
  </property>
  <property fmtid="{D5CDD505-2E9C-101B-9397-08002B2CF9AE}" pid="24" name="FSC#FSCEFDCFG@15.1400:AssignmentName">
    <vt:lpwstr/>
  </property>
  <property fmtid="{D5CDD505-2E9C-101B-9397-08002B2CF9AE}" pid="25" name="FSC#FSCEFDCFG@15.1400:FileResponsible">
    <vt:lpwstr>Markus Frei</vt:lpwstr>
  </property>
  <property fmtid="{D5CDD505-2E9C-101B-9397-08002B2CF9AE}" pid="26" name="FSC#FSCEFDCFG@15.1400:FileRespOrg">
    <vt:lpwstr>Finanzierung</vt:lpwstr>
  </property>
  <property fmtid="{D5CDD505-2E9C-101B-9397-08002B2CF9AE}" pid="27" name="FSC#FSCEFDCFG@15.1400:FileRespTel">
    <vt:lpwstr>+41 (0) 313225796</vt:lpwstr>
  </property>
  <property fmtid="{D5CDD505-2E9C-101B-9397-08002B2CF9AE}" pid="28" name="FSC#FSCEFDCFG@15.1400:FileRespEmail">
    <vt:lpwstr>Markus.Frei@bav.admin.ch</vt:lpwstr>
  </property>
  <property fmtid="{D5CDD505-2E9C-101B-9397-08002B2CF9AE}" pid="29" name="FSC#FSCEFDCFG@15.1400:Subject">
    <vt:lpwstr>Ausführungsbestimmungen zur Eisenbahn-Netzzugangsverordnung (AB-NZV, SR 742.122.4):
Änderungen bei der Trassenpreisberechnung in den Offerten und Jahresrechnungen  </vt:lpwstr>
  </property>
  <property fmtid="{D5CDD505-2E9C-101B-9397-08002B2CF9AE}" pid="30" name="FSC#FSCEFDCFG@15.1400:TitleDossier">
    <vt:lpwstr>Kostenstrukturen im Infrastrukturbereich</vt:lpwstr>
  </property>
  <property fmtid="{D5CDD505-2E9C-101B-9397-08002B2CF9AE}" pid="31" name="FSC#FSCEFDCFG@15.1400:Dossierref">
    <vt:lpwstr>600.2</vt:lpwstr>
  </property>
  <property fmtid="{D5CDD505-2E9C-101B-9397-08002B2CF9AE}" pid="32" name="FSC#FSCEFDCFG@15.1400:OutAttachEledtr">
    <vt:lpwstr/>
  </property>
  <property fmtid="{D5CDD505-2E9C-101B-9397-08002B2CF9AE}" pid="33" name="FSC#FSCEFDCFG@15.1400:OutAttachPhysic">
    <vt:lpwstr/>
  </property>
  <property fmtid="{D5CDD505-2E9C-101B-9397-08002B2CF9AE}" pid="34" name="FSC#FSCEFDCFG@15.1400:FileRespFax">
    <vt:lpwstr>+41 (0) 313225987</vt:lpwstr>
  </property>
  <property fmtid="{D5CDD505-2E9C-101B-9397-08002B2CF9AE}" pid="35" name="FSC#FSCEFDCFG@15.1400:FileRespHome">
    <vt:lpwstr/>
  </property>
  <property fmtid="{D5CDD505-2E9C-101B-9397-08002B2CF9AE}" pid="36" name="FSC#FSCEFDCFG@15.1400:FileRespStreet">
    <vt:lpwstr/>
  </property>
  <property fmtid="{D5CDD505-2E9C-101B-9397-08002B2CF9AE}" pid="37" name="FSC#FSCEFDCFG@15.1400:FileRespZipCode">
    <vt:lpwstr/>
  </property>
  <property fmtid="{D5CDD505-2E9C-101B-9397-08002B2CF9AE}" pid="38" name="FSC#FSCEFDCFG@15.1400:FileRespOrgHome">
    <vt:lpwstr/>
  </property>
  <property fmtid="{D5CDD505-2E9C-101B-9397-08002B2CF9AE}" pid="39" name="FSC#FSCEFDCFG@15.1400:FileRespOrgStreet">
    <vt:lpwstr/>
  </property>
  <property fmtid="{D5CDD505-2E9C-101B-9397-08002B2CF9AE}" pid="40" name="FSC#FSCEFDCFG@15.1400:FileRespOrgZipCode">
    <vt:lpwstr/>
  </property>
  <property fmtid="{D5CDD505-2E9C-101B-9397-08002B2CF9AE}" pid="41" name="FSC#FSCEFDCFG@15.1400:SignApproved1">
    <vt:lpwstr/>
  </property>
  <property fmtid="{D5CDD505-2E9C-101B-9397-08002B2CF9AE}" pid="42" name="FSC#FSCEFDCFG@15.1400:SignApproved2">
    <vt:lpwstr/>
  </property>
  <property fmtid="{D5CDD505-2E9C-101B-9397-08002B2CF9AE}" pid="43" name="FSC#FSCEFDCFG@15.1400:UserFunction">
    <vt:lpwstr/>
  </property>
  <property fmtid="{D5CDD505-2E9C-101B-9397-08002B2CF9AE}" pid="44" name="FSC#FSCEFDCFG@15.1400:DocumentID">
    <vt:lpwstr>313</vt:lpwstr>
  </property>
  <property fmtid="{D5CDD505-2E9C-101B-9397-08002B2CF9AE}" pid="45" name="FSC#FSCEFDCFG@15.1400:Shortsign">
    <vt:lpwstr>Ja</vt:lpwstr>
  </property>
  <property fmtid="{D5CDD505-2E9C-101B-9397-08002B2CF9AE}" pid="46" name="FSC#FSCEFDCFG@15.1400:ForeignNumber">
    <vt:lpwstr/>
  </property>
  <property fmtid="{D5CDD505-2E9C-101B-9397-08002B2CF9AE}" pid="47" name="FSC#BAVTEMPL@102.1950:BAVShortsign">
    <vt:lpwstr>jam</vt:lpwstr>
  </property>
  <property fmtid="{D5CDD505-2E9C-101B-9397-08002B2CF9AE}" pid="48" name="FSC#BAVTEMPL@102.1950:Registrierdatum">
    <vt:lpwstr/>
  </property>
  <property fmtid="{D5CDD505-2E9C-101B-9397-08002B2CF9AE}" pid="49" name="FSC#BAVTEMPL@102.1950:NameFileResponsible">
    <vt:lpwstr>Jampen</vt:lpwstr>
  </property>
  <property fmtid="{D5CDD505-2E9C-101B-9397-08002B2CF9AE}" pid="50" name="FSC#BAVTEMPL@102.1950:VornameNameFileResponsible">
    <vt:lpwstr>Michel</vt:lpwstr>
  </property>
  <property fmtid="{D5CDD505-2E9C-101B-9397-08002B2CF9AE}" pid="51" name="FSC#BAVTEMPL@102.1950:ZusendungAm">
    <vt:lpwstr/>
  </property>
  <property fmtid="{D5CDD505-2E9C-101B-9397-08002B2CF9AE}" pid="52" name="FSC#BAVTEMPL@102.1950:EmpfStrasse">
    <vt:lpwstr/>
  </property>
  <property fmtid="{D5CDD505-2E9C-101B-9397-08002B2CF9AE}" pid="53" name="FSC#BAVTEMPL@102.1950:EmpfPLZ">
    <vt:lpwstr/>
  </property>
  <property fmtid="{D5CDD505-2E9C-101B-9397-08002B2CF9AE}" pid="54" name="FSC#BAVTEMPL@102.1950:EmpfOrt">
    <vt:lpwstr/>
  </property>
  <property fmtid="{D5CDD505-2E9C-101B-9397-08002B2CF9AE}" pid="55" name="FSC#BAVTEMPL@102.1950:Amtstitel">
    <vt:lpwstr>Abteilung Finanzierung</vt:lpwstr>
  </property>
  <property fmtid="{D5CDD505-2E9C-101B-9397-08002B2CF9AE}" pid="56" name="FSC#BAVTEMPL@102.1950:FileRespOU">
    <vt:lpwstr>Personenverkehr</vt:lpwstr>
  </property>
  <property fmtid="{D5CDD505-2E9C-101B-9397-08002B2CF9AE}" pid="57" name="FSC#BAVTEMPL@102.1950:RegPlanPos">
    <vt:lpwstr>BAV-313.100</vt:lpwstr>
  </property>
  <property fmtid="{D5CDD505-2E9C-101B-9397-08002B2CF9AE}" pid="58" name="FSC#ELAKGOV@1.1001:PersonalSubjGender">
    <vt:lpwstr/>
  </property>
  <property fmtid="{D5CDD505-2E9C-101B-9397-08002B2CF9AE}" pid="59" name="FSC#ELAKGOV@1.1001:PersonalSubjFirstName">
    <vt:lpwstr/>
  </property>
  <property fmtid="{D5CDD505-2E9C-101B-9397-08002B2CF9AE}" pid="60" name="FSC#ELAKGOV@1.1001:PersonalSubjSurName">
    <vt:lpwstr/>
  </property>
  <property fmtid="{D5CDD505-2E9C-101B-9397-08002B2CF9AE}" pid="61" name="FSC#ELAKGOV@1.1001:PersonalSubjSalutation">
    <vt:lpwstr/>
  </property>
  <property fmtid="{D5CDD505-2E9C-101B-9397-08002B2CF9AE}" pid="62" name="FSC#ELAKGOV@1.1001:PersonalSubjAddress">
    <vt:lpwstr/>
  </property>
  <property fmtid="{D5CDD505-2E9C-101B-9397-08002B2CF9AE}" pid="63" name="FSC#COOELAK@1.1001:IncomingNumber">
    <vt:lpwstr/>
  </property>
  <property fmtid="{D5CDD505-2E9C-101B-9397-08002B2CF9AE}" pid="64" name="FSC#COOELAK@1.1001:IncomingSubject">
    <vt:lpwstr/>
  </property>
  <property fmtid="{D5CDD505-2E9C-101B-9397-08002B2CF9AE}" pid="65" name="FSC#COOELAK@1.1001:ProcessResponsible">
    <vt:lpwstr>Jampen Michel</vt:lpwstr>
  </property>
  <property fmtid="{D5CDD505-2E9C-101B-9397-08002B2CF9AE}" pid="66" name="FSC#COOELAK@1.1001:ProcessResponsiblePhone">
    <vt:lpwstr>+41 58 465 80 83</vt:lpwstr>
  </property>
  <property fmtid="{D5CDD505-2E9C-101B-9397-08002B2CF9AE}" pid="67" name="FSC#COOELAK@1.1001:ProcessResponsibleMail">
    <vt:lpwstr>michel.jampen@bav.admin.ch</vt:lpwstr>
  </property>
  <property fmtid="{D5CDD505-2E9C-101B-9397-08002B2CF9AE}" pid="68" name="FSC#COOELAK@1.1001:ProcessResponsibleFax">
    <vt:lpwstr>+41 58 462 59 87</vt:lpwstr>
  </property>
  <property fmtid="{D5CDD505-2E9C-101B-9397-08002B2CF9AE}" pid="69" name="FSC#COOELAK@1.1001:ApproverFirstName">
    <vt:lpwstr/>
  </property>
  <property fmtid="{D5CDD505-2E9C-101B-9397-08002B2CF9AE}" pid="70" name="FSC#COOELAK@1.1001:ApproverSurName">
    <vt:lpwstr/>
  </property>
  <property fmtid="{D5CDD505-2E9C-101B-9397-08002B2CF9AE}" pid="71" name="FSC#COOELAK@1.1001:ApproverTitle">
    <vt:lpwstr/>
  </property>
  <property fmtid="{D5CDD505-2E9C-101B-9397-08002B2CF9AE}" pid="72" name="FSC#COOELAK@1.1001:ExternalDate">
    <vt:lpwstr/>
  </property>
  <property fmtid="{D5CDD505-2E9C-101B-9397-08002B2CF9AE}" pid="73" name="FSC#COOELAK@1.1001:SettlementApprovedAt">
    <vt:lpwstr/>
  </property>
  <property fmtid="{D5CDD505-2E9C-101B-9397-08002B2CF9AE}" pid="74" name="FSC#COOELAK@1.1001:BaseNumber">
    <vt:lpwstr>BAV-313.100</vt:lpwstr>
  </property>
  <property fmtid="{D5CDD505-2E9C-101B-9397-08002B2CF9AE}" pid="75" name="FSC#COOELAK@1.1001:CurrentUserRolePos">
    <vt:lpwstr>Sachbearbeiter/in</vt:lpwstr>
  </property>
  <property fmtid="{D5CDD505-2E9C-101B-9397-08002B2CF9AE}" pid="76" name="FSC#COOELAK@1.1001:CurrentUserEmail">
    <vt:lpwstr>michel.jampen@bav.admin.ch</vt:lpwstr>
  </property>
  <property fmtid="{D5CDD505-2E9C-101B-9397-08002B2CF9AE}" pid="77" name="FSC#BAVTEMPL@102.1950:AssignmentName">
    <vt:lpwstr/>
  </property>
  <property fmtid="{D5CDD505-2E9C-101B-9397-08002B2CF9AE}" pid="78" name="FSC#BAVTEMPL@102.1950:DocumentID">
    <vt:lpwstr>696</vt:lpwstr>
  </property>
  <property fmtid="{D5CDD505-2E9C-101B-9397-08002B2CF9AE}" pid="79" name="FSC#BAVTEMPL@102.1950:DocumentIDEnhanced">
    <vt:lpwstr/>
  </property>
  <property fmtid="{D5CDD505-2E9C-101B-9397-08002B2CF9AE}" pid="80" name="FSC#BAVTEMPL@102.1950:Dossierref">
    <vt:lpwstr/>
  </property>
  <property fmtid="{D5CDD505-2E9C-101B-9397-08002B2CF9AE}" pid="81" name="FSC#BAVTEMPL@102.1950:EmpfName">
    <vt:lpwstr/>
  </property>
  <property fmtid="{D5CDD505-2E9C-101B-9397-08002B2CF9AE}" pid="82" name="FSC#BAVTEMPL@102.1950:EmpfName_AP">
    <vt:lpwstr/>
  </property>
  <property fmtid="{D5CDD505-2E9C-101B-9397-08002B2CF9AE}" pid="83" name="FSC#BAVTEMPL@102.1950:EmpfOrt_AP">
    <vt:lpwstr/>
  </property>
  <property fmtid="{D5CDD505-2E9C-101B-9397-08002B2CF9AE}" pid="84" name="FSC#BAVTEMPL@102.1950:EmpfPLZ_AP">
    <vt:lpwstr/>
  </property>
  <property fmtid="{D5CDD505-2E9C-101B-9397-08002B2CF9AE}" pid="85" name="FSC#BAVTEMPL@102.1950:EmpfStrasse_AP">
    <vt:lpwstr/>
  </property>
  <property fmtid="{D5CDD505-2E9C-101B-9397-08002B2CF9AE}" pid="86" name="FSC#BAVTEMPL@102.1950:FileRespEmail">
    <vt:lpwstr>michel.jampen@bav.admin.ch</vt:lpwstr>
  </property>
  <property fmtid="{D5CDD505-2E9C-101B-9397-08002B2CF9AE}" pid="87" name="FSC#BAVTEMPL@102.1950:FileRespFax">
    <vt:lpwstr>+41 58 462 59 87</vt:lpwstr>
  </property>
  <property fmtid="{D5CDD505-2E9C-101B-9397-08002B2CF9AE}" pid="88" name="FSC#BAVTEMPL@102.1950:FileRespHome">
    <vt:lpwstr>Ittigen</vt:lpwstr>
  </property>
  <property fmtid="{D5CDD505-2E9C-101B-9397-08002B2CF9AE}" pid="89" name="FSC#BAVTEMPL@102.1950:FileResponsible">
    <vt:lpwstr>Michel Jampen</vt:lpwstr>
  </property>
  <property fmtid="{D5CDD505-2E9C-101B-9397-08002B2CF9AE}" pid="90" name="FSC#BAVTEMPL@102.1950:FileRespOrg">
    <vt:lpwstr>Personenverkehr (BAV)</vt:lpwstr>
  </property>
  <property fmtid="{D5CDD505-2E9C-101B-9397-08002B2CF9AE}" pid="91" name="FSC#BAVTEMPL@102.1950:FileRespOrgHome">
    <vt:lpwstr/>
  </property>
  <property fmtid="{D5CDD505-2E9C-101B-9397-08002B2CF9AE}" pid="92" name="FSC#BAVTEMPL@102.1950:FileRespOrgStreet">
    <vt:lpwstr/>
  </property>
  <property fmtid="{D5CDD505-2E9C-101B-9397-08002B2CF9AE}" pid="93" name="FSC#BAVTEMPL@102.1950:FileRespOrgZipCode">
    <vt:lpwstr/>
  </property>
  <property fmtid="{D5CDD505-2E9C-101B-9397-08002B2CF9AE}" pid="94" name="FSC#BAVTEMPL@102.1950:FileRespStreet">
    <vt:lpwstr>Mühlestrasse 6</vt:lpwstr>
  </property>
  <property fmtid="{D5CDD505-2E9C-101B-9397-08002B2CF9AE}" pid="95" name="FSC#BAVTEMPL@102.1950:FileRespTel">
    <vt:lpwstr>+41 58 465 80 83</vt:lpwstr>
  </property>
  <property fmtid="{D5CDD505-2E9C-101B-9397-08002B2CF9AE}" pid="96" name="FSC#BAVTEMPL@102.1950:FileRespZipCode">
    <vt:lpwstr>3063</vt:lpwstr>
  </property>
  <property fmtid="{D5CDD505-2E9C-101B-9397-08002B2CF9AE}" pid="97" name="FSC#BAVTEMPL@102.1950:ForeignNumber">
    <vt:lpwstr/>
  </property>
  <property fmtid="{D5CDD505-2E9C-101B-9397-08002B2CF9AE}" pid="98" name="FSC#BAVTEMPL@102.1950:OutAttachEledtr">
    <vt:lpwstr/>
  </property>
  <property fmtid="{D5CDD505-2E9C-101B-9397-08002B2CF9AE}" pid="99" name="FSC#BAVTEMPL@102.1950:OutAttachPhysic">
    <vt:lpwstr/>
  </property>
  <property fmtid="{D5CDD505-2E9C-101B-9397-08002B2CF9AE}" pid="100" name="FSC#BAVTEMPL@102.1950:Shortsign">
    <vt:lpwstr>Ja</vt:lpwstr>
  </property>
  <property fmtid="{D5CDD505-2E9C-101B-9397-08002B2CF9AE}" pid="101" name="FSC#BAVTEMPL@102.1950:SignApproved1">
    <vt:lpwstr/>
  </property>
  <property fmtid="{D5CDD505-2E9C-101B-9397-08002B2CF9AE}" pid="102" name="FSC#BAVTEMPL@102.1950:SignApproved2">
    <vt:lpwstr/>
  </property>
  <property fmtid="{D5CDD505-2E9C-101B-9397-08002B2CF9AE}" pid="103" name="FSC#BAVTEMPL@102.1950:Subject">
    <vt:lpwstr/>
  </property>
  <property fmtid="{D5CDD505-2E9C-101B-9397-08002B2CF9AE}" pid="104" name="FSC#BAVTEMPL@102.1950:TitleDossier">
    <vt:lpwstr/>
  </property>
  <property fmtid="{D5CDD505-2E9C-101B-9397-08002B2CF9AE}" pid="105" name="FSC#BAVTEMPL@102.1950:UserFunction">
    <vt:lpwstr>Sektion</vt:lpwstr>
  </property>
  <property fmtid="{D5CDD505-2E9C-101B-9397-08002B2CF9AE}" pid="106" name="FSC#BAVTEMPL@102.1950:Versandart">
    <vt:lpwstr/>
  </property>
  <property fmtid="{D5CDD505-2E9C-101B-9397-08002B2CF9AE}" pid="107" name="FSC#BAVTEMPL@102.1950:SubFileState">
    <vt:lpwstr/>
  </property>
  <property fmtid="{D5CDD505-2E9C-101B-9397-08002B2CF9AE}" pid="108" name="FSC#UVEKCFG@15.1700:Function">
    <vt:lpwstr>Sektion</vt:lpwstr>
  </property>
  <property fmtid="{D5CDD505-2E9C-101B-9397-08002B2CF9AE}" pid="109" name="FSC#UVEKCFG@15.1700:FileRespOrg">
    <vt:lpwstr>Personenverkehr</vt:lpwstr>
  </property>
  <property fmtid="{D5CDD505-2E9C-101B-9397-08002B2CF9AE}" pid="110" name="FSC#UVEKCFG@15.1700:DefaultGroupFileResponsible">
    <vt:lpwstr>Personenverkehr</vt:lpwstr>
  </property>
  <property fmtid="{D5CDD505-2E9C-101B-9397-08002B2CF9AE}" pid="111" name="FSC#UVEKCFG@15.1700:FileRespFunction">
    <vt:lpwstr>Sektion</vt:lpwstr>
  </property>
  <property fmtid="{D5CDD505-2E9C-101B-9397-08002B2CF9AE}" pid="112" name="FSC#UVEKCFG@15.1700:AssignedClassification">
    <vt:lpwstr/>
  </property>
  <property fmtid="{D5CDD505-2E9C-101B-9397-08002B2CF9AE}" pid="113" name="FSC#UVEKCFG@15.1700:AssignedClassificationCode">
    <vt:lpwstr/>
  </property>
  <property fmtid="{D5CDD505-2E9C-101B-9397-08002B2CF9AE}" pid="114" name="FSC#UVEKCFG@15.1700:FileResponsible">
    <vt:lpwstr>Michel Jampen</vt:lpwstr>
  </property>
  <property fmtid="{D5CDD505-2E9C-101B-9397-08002B2CF9AE}" pid="115" name="FSC#UVEKCFG@15.1700:FileResponsibleTel">
    <vt:lpwstr>+41 58 465 80 83</vt:lpwstr>
  </property>
  <property fmtid="{D5CDD505-2E9C-101B-9397-08002B2CF9AE}" pid="116" name="FSC#UVEKCFG@15.1700:FileResponsibleEmail">
    <vt:lpwstr>michel.jampen@bav.admin.ch</vt:lpwstr>
  </property>
  <property fmtid="{D5CDD505-2E9C-101B-9397-08002B2CF9AE}" pid="117" name="FSC#UVEKCFG@15.1700:FileResponsibleFax">
    <vt:lpwstr>+41 58 462 59 87</vt:lpwstr>
  </property>
  <property fmtid="{D5CDD505-2E9C-101B-9397-08002B2CF9AE}" pid="118" name="FSC#UVEKCFG@15.1700:FileResponsibleAddress">
    <vt:lpwstr>Mühlestrasse 6, 3063 Ittigen</vt:lpwstr>
  </property>
  <property fmtid="{D5CDD505-2E9C-101B-9397-08002B2CF9AE}" pid="119" name="FSC#UVEKCFG@15.1700:FileResponsibleStreet">
    <vt:lpwstr>Mühlestrasse 6</vt:lpwstr>
  </property>
  <property fmtid="{D5CDD505-2E9C-101B-9397-08002B2CF9AE}" pid="120" name="FSC#UVEKCFG@15.1700:FileResponsiblezipcode">
    <vt:lpwstr>3063</vt:lpwstr>
  </property>
  <property fmtid="{D5CDD505-2E9C-101B-9397-08002B2CF9AE}" pid="121" name="FSC#UVEKCFG@15.1700:FileResponsiblecity">
    <vt:lpwstr>Ittigen</vt:lpwstr>
  </property>
  <property fmtid="{D5CDD505-2E9C-101B-9397-08002B2CF9AE}" pid="122" name="FSC#UVEKCFG@15.1700:FileResponsibleAbbreviation">
    <vt:lpwstr>jam</vt:lpwstr>
  </property>
  <property fmtid="{D5CDD505-2E9C-101B-9397-08002B2CF9AE}" pid="123" name="FSC#UVEKCFG@15.1700:FileRespOrgHome">
    <vt:lpwstr/>
  </property>
  <property fmtid="{D5CDD505-2E9C-101B-9397-08002B2CF9AE}" pid="124" name="FSC#UVEKCFG@15.1700:CurrUserAbbreviation">
    <vt:lpwstr>jam</vt:lpwstr>
  </property>
  <property fmtid="{D5CDD505-2E9C-101B-9397-08002B2CF9AE}" pid="125" name="FSC#UVEKCFG@15.1700:CategoryReference">
    <vt:lpwstr>BAV-313.100</vt:lpwstr>
  </property>
  <property fmtid="{D5CDD505-2E9C-101B-9397-08002B2CF9AE}" pid="126" name="FSC#UVEKCFG@15.1700:cooAddress">
    <vt:lpwstr>COO.2125.100.2.11860100</vt:lpwstr>
  </property>
  <property fmtid="{D5CDD505-2E9C-101B-9397-08002B2CF9AE}" pid="127" name="FSC#UVEKCFG@15.1700:sleeveFileReference">
    <vt:lpwstr/>
  </property>
  <property fmtid="{D5CDD505-2E9C-101B-9397-08002B2CF9AE}" pid="128" name="FSC#UVEKCFG@15.1700:BureauName">
    <vt:lpwstr/>
  </property>
  <property fmtid="{D5CDD505-2E9C-101B-9397-08002B2CF9AE}" pid="129" name="FSC#UVEKCFG@15.1700:BureauShortName">
    <vt:lpwstr/>
  </property>
  <property fmtid="{D5CDD505-2E9C-101B-9397-08002B2CF9AE}" pid="130" name="FSC#UVEKCFG@15.1700:BureauWebsite">
    <vt:lpwstr/>
  </property>
  <property fmtid="{D5CDD505-2E9C-101B-9397-08002B2CF9AE}" pid="131" name="FSC#UVEKCFG@15.1700:SubFileTitle">
    <vt:lpwstr>DE - Trassenpreisformular_RPV_2021</vt:lpwstr>
  </property>
  <property fmtid="{D5CDD505-2E9C-101B-9397-08002B2CF9AE}" pid="132" name="FSC#UVEKCFG@15.1700:ForeignNumber">
    <vt:lpwstr/>
  </property>
  <property fmtid="{D5CDD505-2E9C-101B-9397-08002B2CF9AE}" pid="133" name="FSC#UVEKCFG@15.1700:Amtstitel">
    <vt:lpwstr>Abteilung Finanzierung</vt:lpwstr>
  </property>
  <property fmtid="{D5CDD505-2E9C-101B-9397-08002B2CF9AE}" pid="134" name="FSC#UVEKCFG@15.1700:ZusendungAm">
    <vt:lpwstr/>
  </property>
  <property fmtid="{D5CDD505-2E9C-101B-9397-08002B2CF9AE}" pid="135" name="FSC#UVEKCFG@15.1700:SignerLeft">
    <vt:lpwstr/>
  </property>
  <property fmtid="{D5CDD505-2E9C-101B-9397-08002B2CF9AE}" pid="136" name="FSC#UVEKCFG@15.1700:SignerRight">
    <vt:lpwstr/>
  </property>
  <property fmtid="{D5CDD505-2E9C-101B-9397-08002B2CF9AE}" pid="137" name="FSC#UVEKCFG@15.1700:SignerLeftJobTitle">
    <vt:lpwstr/>
  </property>
  <property fmtid="{D5CDD505-2E9C-101B-9397-08002B2CF9AE}" pid="138" name="FSC#UVEKCFG@15.1700:SignerRightJobTitle">
    <vt:lpwstr/>
  </property>
  <property fmtid="{D5CDD505-2E9C-101B-9397-08002B2CF9AE}" pid="139" name="FSC#UVEKCFG@15.1700:SignerLeftFunction">
    <vt:lpwstr/>
  </property>
  <property fmtid="{D5CDD505-2E9C-101B-9397-08002B2CF9AE}" pid="140" name="FSC#UVEKCFG@15.1700:SignerRightFunction">
    <vt:lpwstr/>
  </property>
  <property fmtid="{D5CDD505-2E9C-101B-9397-08002B2CF9AE}" pid="141" name="FSC#UVEKCFG@15.1700:SignerLeftUserRoleGroup">
    <vt:lpwstr/>
  </property>
  <property fmtid="{D5CDD505-2E9C-101B-9397-08002B2CF9AE}" pid="142" name="FSC#UVEKCFG@15.1700:SignerRightUserRoleGroup">
    <vt:lpwstr/>
  </property>
  <property fmtid="{D5CDD505-2E9C-101B-9397-08002B2CF9AE}" pid="143" name="FSC#ATSTATECFG@1.1001:Office">
    <vt:lpwstr/>
  </property>
  <property fmtid="{D5CDD505-2E9C-101B-9397-08002B2CF9AE}" pid="144" name="FSC#ATSTATECFG@1.1001:Agent">
    <vt:lpwstr>Michel Jampen</vt:lpwstr>
  </property>
  <property fmtid="{D5CDD505-2E9C-101B-9397-08002B2CF9AE}" pid="145" name="FSC#ATSTATECFG@1.1001:AgentPhone">
    <vt:lpwstr>+41 58 465 80 83</vt:lpwstr>
  </property>
  <property fmtid="{D5CDD505-2E9C-101B-9397-08002B2CF9AE}" pid="146" name="FSC#ATSTATECFG@1.1001:DepartmentFax">
    <vt:lpwstr/>
  </property>
  <property fmtid="{D5CDD505-2E9C-101B-9397-08002B2CF9AE}" pid="147" name="FSC#ATSTATECFG@1.1001:DepartmentEmail">
    <vt:lpwstr/>
  </property>
  <property fmtid="{D5CDD505-2E9C-101B-9397-08002B2CF9AE}" pid="148" name="FSC#ATSTATECFG@1.1001:SubfileDate">
    <vt:lpwstr/>
  </property>
  <property fmtid="{D5CDD505-2E9C-101B-9397-08002B2CF9AE}" pid="149" name="FSC#ATSTATECFG@1.1001:SubfileSubject">
    <vt:lpwstr>Trassenpreisformular_RPV_2018-19_d (Kopie)</vt:lpwstr>
  </property>
  <property fmtid="{D5CDD505-2E9C-101B-9397-08002B2CF9AE}" pid="150" name="FSC#ATSTATECFG@1.1001:DepartmentZipCode">
    <vt:lpwstr/>
  </property>
  <property fmtid="{D5CDD505-2E9C-101B-9397-08002B2CF9AE}" pid="151" name="FSC#ATSTATECFG@1.1001:DepartmentCountry">
    <vt:lpwstr/>
  </property>
  <property fmtid="{D5CDD505-2E9C-101B-9397-08002B2CF9AE}" pid="152" name="FSC#ATSTATECFG@1.1001:DepartmentCity">
    <vt:lpwstr/>
  </property>
  <property fmtid="{D5CDD505-2E9C-101B-9397-08002B2CF9AE}" pid="153" name="FSC#ATSTATECFG@1.1001:DepartmentStreet">
    <vt:lpwstr/>
  </property>
  <property fmtid="{D5CDD505-2E9C-101B-9397-08002B2CF9AE}" pid="154" name="FSC#ATSTATECFG@1.1001:DepartmentDVR">
    <vt:lpwstr/>
  </property>
  <property fmtid="{D5CDD505-2E9C-101B-9397-08002B2CF9AE}" pid="155" name="FSC#ATSTATECFG@1.1001:DepartmentUID">
    <vt:lpwstr/>
  </property>
  <property fmtid="{D5CDD505-2E9C-101B-9397-08002B2CF9AE}" pid="156" name="FSC#ATSTATECFG@1.1001:SubfileReference">
    <vt:lpwstr>BAV-313.100-00009/00002/00005</vt:lpwstr>
  </property>
  <property fmtid="{D5CDD505-2E9C-101B-9397-08002B2CF9AE}" pid="157" name="FSC#ATSTATECFG@1.1001:Clause">
    <vt:lpwstr/>
  </property>
  <property fmtid="{D5CDD505-2E9C-101B-9397-08002B2CF9AE}" pid="158" name="FSC#ATSTATECFG@1.1001:ApprovedSignature">
    <vt:lpwstr/>
  </property>
  <property fmtid="{D5CDD505-2E9C-101B-9397-08002B2CF9AE}" pid="159" name="FSC#ATSTATECFG@1.1001:BankAccount">
    <vt:lpwstr/>
  </property>
  <property fmtid="{D5CDD505-2E9C-101B-9397-08002B2CF9AE}" pid="160" name="FSC#ATSTATECFG@1.1001:BankAccountOwner">
    <vt:lpwstr/>
  </property>
  <property fmtid="{D5CDD505-2E9C-101B-9397-08002B2CF9AE}" pid="161" name="FSC#ATSTATECFG@1.1001:BankInstitute">
    <vt:lpwstr/>
  </property>
  <property fmtid="{D5CDD505-2E9C-101B-9397-08002B2CF9AE}" pid="162" name="FSC#ATSTATECFG@1.1001:BankAccountID">
    <vt:lpwstr/>
  </property>
  <property fmtid="{D5CDD505-2E9C-101B-9397-08002B2CF9AE}" pid="163" name="FSC#ATSTATECFG@1.1001:BankAccountIBAN">
    <vt:lpwstr/>
  </property>
  <property fmtid="{D5CDD505-2E9C-101B-9397-08002B2CF9AE}" pid="164" name="FSC#ATSTATECFG@1.1001:BankAccountBIC">
    <vt:lpwstr/>
  </property>
  <property fmtid="{D5CDD505-2E9C-101B-9397-08002B2CF9AE}" pid="165" name="FSC#ATSTATECFG@1.1001:BankName">
    <vt:lpwstr/>
  </property>
  <property fmtid="{D5CDD505-2E9C-101B-9397-08002B2CF9AE}" pid="166" name="FSC#CCAPRECONFIG@15.1001:AddrAnrede">
    <vt:lpwstr/>
  </property>
  <property fmtid="{D5CDD505-2E9C-101B-9397-08002B2CF9AE}" pid="167" name="FSC#CCAPRECONFIG@15.1001:AddrTitel">
    <vt:lpwstr/>
  </property>
  <property fmtid="{D5CDD505-2E9C-101B-9397-08002B2CF9AE}" pid="168" name="FSC#CCAPRECONFIG@15.1001:AddrNachgestellter_Titel">
    <vt:lpwstr/>
  </property>
  <property fmtid="{D5CDD505-2E9C-101B-9397-08002B2CF9AE}" pid="169" name="FSC#CCAPRECONFIG@15.1001:AddrVorname">
    <vt:lpwstr/>
  </property>
  <property fmtid="{D5CDD505-2E9C-101B-9397-08002B2CF9AE}" pid="170" name="FSC#CCAPRECONFIG@15.1001:AddrNachname">
    <vt:lpwstr/>
  </property>
  <property fmtid="{D5CDD505-2E9C-101B-9397-08002B2CF9AE}" pid="171" name="FSC#CCAPRECONFIG@15.1001:AddrzH">
    <vt:lpwstr/>
  </property>
  <property fmtid="{D5CDD505-2E9C-101B-9397-08002B2CF9AE}" pid="172" name="FSC#CCAPRECONFIG@15.1001:AddrGeschlecht">
    <vt:lpwstr/>
  </property>
  <property fmtid="{D5CDD505-2E9C-101B-9397-08002B2CF9AE}" pid="173" name="FSC#CCAPRECONFIG@15.1001:AddrStrasse">
    <vt:lpwstr/>
  </property>
  <property fmtid="{D5CDD505-2E9C-101B-9397-08002B2CF9AE}" pid="174" name="FSC#CCAPRECONFIG@15.1001:AddrHausnummer">
    <vt:lpwstr/>
  </property>
  <property fmtid="{D5CDD505-2E9C-101B-9397-08002B2CF9AE}" pid="175" name="FSC#CCAPRECONFIG@15.1001:AddrStiege">
    <vt:lpwstr/>
  </property>
  <property fmtid="{D5CDD505-2E9C-101B-9397-08002B2CF9AE}" pid="176" name="FSC#CCAPRECONFIG@15.1001:AddrTuer">
    <vt:lpwstr/>
  </property>
  <property fmtid="{D5CDD505-2E9C-101B-9397-08002B2CF9AE}" pid="177" name="FSC#CCAPRECONFIG@15.1001:AddrPostfach">
    <vt:lpwstr/>
  </property>
  <property fmtid="{D5CDD505-2E9C-101B-9397-08002B2CF9AE}" pid="178" name="FSC#CCAPRECONFIG@15.1001:AddrPostleitzahl">
    <vt:lpwstr/>
  </property>
  <property fmtid="{D5CDD505-2E9C-101B-9397-08002B2CF9AE}" pid="179" name="FSC#CCAPRECONFIG@15.1001:AddrOrt">
    <vt:lpwstr/>
  </property>
  <property fmtid="{D5CDD505-2E9C-101B-9397-08002B2CF9AE}" pid="180" name="FSC#CCAPRECONFIG@15.1001:AddrLand">
    <vt:lpwstr/>
  </property>
  <property fmtid="{D5CDD505-2E9C-101B-9397-08002B2CF9AE}" pid="181" name="FSC#CCAPRECONFIG@15.1001:AddrEmail">
    <vt:lpwstr/>
  </property>
  <property fmtid="{D5CDD505-2E9C-101B-9397-08002B2CF9AE}" pid="182" name="FSC#CCAPRECONFIG@15.1001:AddrAdresse">
    <vt:lpwstr/>
  </property>
  <property fmtid="{D5CDD505-2E9C-101B-9397-08002B2CF9AE}" pid="183" name="FSC#CCAPRECONFIG@15.1001:AddrFax">
    <vt:lpwstr/>
  </property>
  <property fmtid="{D5CDD505-2E9C-101B-9397-08002B2CF9AE}" pid="184" name="FSC#CCAPRECONFIG@15.1001:AddrOrganisationsname">
    <vt:lpwstr/>
  </property>
  <property fmtid="{D5CDD505-2E9C-101B-9397-08002B2CF9AE}" pid="185" name="FSC#CCAPRECONFIG@15.1001:AddrOrganisationskurzname">
    <vt:lpwstr/>
  </property>
  <property fmtid="{D5CDD505-2E9C-101B-9397-08002B2CF9AE}" pid="186" name="FSC#CCAPRECONFIG@15.1001:AddrAbschriftsbemerkung">
    <vt:lpwstr/>
  </property>
  <property fmtid="{D5CDD505-2E9C-101B-9397-08002B2CF9AE}" pid="187" name="FSC#CCAPRECONFIG@15.1001:AddrName_Zeile_2">
    <vt:lpwstr/>
  </property>
  <property fmtid="{D5CDD505-2E9C-101B-9397-08002B2CF9AE}" pid="188" name="FSC#CCAPRECONFIG@15.1001:AddrName_Zeile_3">
    <vt:lpwstr/>
  </property>
  <property fmtid="{D5CDD505-2E9C-101B-9397-08002B2CF9AE}" pid="189" name="FSC#CCAPRECONFIG@15.1001:AddrPostalischeAdresse">
    <vt:lpwstr/>
  </property>
  <property fmtid="{D5CDD505-2E9C-101B-9397-08002B2CF9AE}" pid="190" name="FSC#FSCFOLIO@1.1001:docpropproject">
    <vt:lpwstr/>
  </property>
  <property fmtid="{D5CDD505-2E9C-101B-9397-08002B2CF9AE}" pid="191" name="FSC#UVEKCFG@15.1700:DocumentNumber">
    <vt:lpwstr>2019-01-21-0696</vt:lpwstr>
  </property>
  <property fmtid="{D5CDD505-2E9C-101B-9397-08002B2CF9AE}" pid="192" name="FSC#UVEKCFG@15.1700:AssignmentNumber">
    <vt:lpwstr/>
  </property>
  <property fmtid="{D5CDD505-2E9C-101B-9397-08002B2CF9AE}" pid="193" name="FSC#UVEKCFG@15.1700:EM_Personal">
    <vt:lpwstr/>
  </property>
  <property fmtid="{D5CDD505-2E9C-101B-9397-08002B2CF9AE}" pid="194" name="FSC#UVEKCFG@15.1700:EM_Geschlecht">
    <vt:lpwstr/>
  </property>
  <property fmtid="{D5CDD505-2E9C-101B-9397-08002B2CF9AE}" pid="195" name="FSC#UVEKCFG@15.1700:EM_GebDatum">
    <vt:lpwstr/>
  </property>
  <property fmtid="{D5CDD505-2E9C-101B-9397-08002B2CF9AE}" pid="196" name="FSC#UVEKCFG@15.1700:EM_Funktion">
    <vt:lpwstr/>
  </property>
  <property fmtid="{D5CDD505-2E9C-101B-9397-08002B2CF9AE}" pid="197" name="FSC#UVEKCFG@15.1700:EM_Beruf">
    <vt:lpwstr/>
  </property>
  <property fmtid="{D5CDD505-2E9C-101B-9397-08002B2CF9AE}" pid="198" name="FSC#UVEKCFG@15.1700:EM_SVNR">
    <vt:lpwstr/>
  </property>
  <property fmtid="{D5CDD505-2E9C-101B-9397-08002B2CF9AE}" pid="199" name="FSC#UVEKCFG@15.1700:EM_Familienstand">
    <vt:lpwstr/>
  </property>
  <property fmtid="{D5CDD505-2E9C-101B-9397-08002B2CF9AE}" pid="200" name="FSC#UVEKCFG@15.1700:EM_Muttersprache">
    <vt:lpwstr/>
  </property>
  <property fmtid="{D5CDD505-2E9C-101B-9397-08002B2CF9AE}" pid="201" name="FSC#UVEKCFG@15.1700:EM_Geboren_in">
    <vt:lpwstr/>
  </property>
  <property fmtid="{D5CDD505-2E9C-101B-9397-08002B2CF9AE}" pid="202" name="FSC#UVEKCFG@15.1700:EM_Briefanrede">
    <vt:lpwstr/>
  </property>
  <property fmtid="{D5CDD505-2E9C-101B-9397-08002B2CF9AE}" pid="203" name="FSC#UVEKCFG@15.1700:EM_Kommunikationssprache">
    <vt:lpwstr/>
  </property>
  <property fmtid="{D5CDD505-2E9C-101B-9397-08002B2CF9AE}" pid="204" name="FSC#UVEKCFG@15.1700:EM_Webseite">
    <vt:lpwstr/>
  </property>
  <property fmtid="{D5CDD505-2E9C-101B-9397-08002B2CF9AE}" pid="205" name="FSC#UVEKCFG@15.1700:EM_TelNr_Business">
    <vt:lpwstr/>
  </property>
  <property fmtid="{D5CDD505-2E9C-101B-9397-08002B2CF9AE}" pid="206" name="FSC#UVEKCFG@15.1700:EM_TelNr_Private">
    <vt:lpwstr/>
  </property>
  <property fmtid="{D5CDD505-2E9C-101B-9397-08002B2CF9AE}" pid="207" name="FSC#UVEKCFG@15.1700:EM_TelNr_Mobile">
    <vt:lpwstr/>
  </property>
  <property fmtid="{D5CDD505-2E9C-101B-9397-08002B2CF9AE}" pid="208" name="FSC#UVEKCFG@15.1700:EM_TelNr_Other">
    <vt:lpwstr/>
  </property>
  <property fmtid="{D5CDD505-2E9C-101B-9397-08002B2CF9AE}" pid="209" name="FSC#UVEKCFG@15.1700:EM_TelNr_Fax">
    <vt:lpwstr/>
  </property>
  <property fmtid="{D5CDD505-2E9C-101B-9397-08002B2CF9AE}" pid="210" name="FSC#UVEKCFG@15.1700:EM_EMail1">
    <vt:lpwstr/>
  </property>
  <property fmtid="{D5CDD505-2E9C-101B-9397-08002B2CF9AE}" pid="211" name="FSC#UVEKCFG@15.1700:EM_EMail2">
    <vt:lpwstr/>
  </property>
  <property fmtid="{D5CDD505-2E9C-101B-9397-08002B2CF9AE}" pid="212" name="FSC#UVEKCFG@15.1700:EM_EMail3">
    <vt:lpwstr/>
  </property>
  <property fmtid="{D5CDD505-2E9C-101B-9397-08002B2CF9AE}" pid="213" name="FSC#UVEKCFG@15.1700:EM_Name">
    <vt:lpwstr/>
  </property>
  <property fmtid="{D5CDD505-2E9C-101B-9397-08002B2CF9AE}" pid="214" name="FSC#UVEKCFG@15.1700:EM_UID">
    <vt:lpwstr/>
  </property>
  <property fmtid="{D5CDD505-2E9C-101B-9397-08002B2CF9AE}" pid="215" name="FSC#UVEKCFG@15.1700:EM_Rechtsform">
    <vt:lpwstr/>
  </property>
  <property fmtid="{D5CDD505-2E9C-101B-9397-08002B2CF9AE}" pid="216" name="FSC#UVEKCFG@15.1700:EM_Klassifizierung">
    <vt:lpwstr/>
  </property>
  <property fmtid="{D5CDD505-2E9C-101B-9397-08002B2CF9AE}" pid="217" name="FSC#UVEKCFG@15.1700:EM_Gruendungsjahr">
    <vt:lpwstr/>
  </property>
  <property fmtid="{D5CDD505-2E9C-101B-9397-08002B2CF9AE}" pid="218" name="FSC#UVEKCFG@15.1700:EM_Versandart">
    <vt:lpwstr>B-Post</vt:lpwstr>
  </property>
  <property fmtid="{D5CDD505-2E9C-101B-9397-08002B2CF9AE}" pid="219" name="FSC#UVEKCFG@15.1700:EM_Versandvermek">
    <vt:lpwstr/>
  </property>
  <property fmtid="{D5CDD505-2E9C-101B-9397-08002B2CF9AE}" pid="220" name="FSC#UVEKCFG@15.1700:EM_Anrede">
    <vt:lpwstr/>
  </property>
  <property fmtid="{D5CDD505-2E9C-101B-9397-08002B2CF9AE}" pid="221" name="FSC#UVEKCFG@15.1700:EM_Titel">
    <vt:lpwstr/>
  </property>
  <property fmtid="{D5CDD505-2E9C-101B-9397-08002B2CF9AE}" pid="222" name="FSC#UVEKCFG@15.1700:EM_Nachgestellter_Titel">
    <vt:lpwstr/>
  </property>
  <property fmtid="{D5CDD505-2E9C-101B-9397-08002B2CF9AE}" pid="223" name="FSC#UVEKCFG@15.1700:EM_Vorname">
    <vt:lpwstr/>
  </property>
  <property fmtid="{D5CDD505-2E9C-101B-9397-08002B2CF9AE}" pid="224" name="FSC#UVEKCFG@15.1700:EM_Nachname">
    <vt:lpwstr/>
  </property>
  <property fmtid="{D5CDD505-2E9C-101B-9397-08002B2CF9AE}" pid="225" name="FSC#UVEKCFG@15.1700:EM_Kurzbezeichnung">
    <vt:lpwstr/>
  </property>
  <property fmtid="{D5CDD505-2E9C-101B-9397-08002B2CF9AE}" pid="226" name="FSC#UVEKCFG@15.1700:EM_Organisations_Zeile_1">
    <vt:lpwstr/>
  </property>
  <property fmtid="{D5CDD505-2E9C-101B-9397-08002B2CF9AE}" pid="227" name="FSC#UVEKCFG@15.1700:EM_Organisations_Zeile_2">
    <vt:lpwstr/>
  </property>
  <property fmtid="{D5CDD505-2E9C-101B-9397-08002B2CF9AE}" pid="228" name="FSC#UVEKCFG@15.1700:EM_Organisations_Zeile_3">
    <vt:lpwstr/>
  </property>
  <property fmtid="{D5CDD505-2E9C-101B-9397-08002B2CF9AE}" pid="229" name="FSC#UVEKCFG@15.1700:EM_Strasse">
    <vt:lpwstr/>
  </property>
  <property fmtid="{D5CDD505-2E9C-101B-9397-08002B2CF9AE}" pid="230" name="FSC#UVEKCFG@15.1700:EM_Hausnummer">
    <vt:lpwstr/>
  </property>
  <property fmtid="{D5CDD505-2E9C-101B-9397-08002B2CF9AE}" pid="231" name="FSC#UVEKCFG@15.1700:EM_Strasse2">
    <vt:lpwstr/>
  </property>
  <property fmtid="{D5CDD505-2E9C-101B-9397-08002B2CF9AE}" pid="232" name="FSC#UVEKCFG@15.1700:EM_Hausnummer_Zusatz">
    <vt:lpwstr/>
  </property>
  <property fmtid="{D5CDD505-2E9C-101B-9397-08002B2CF9AE}" pid="233" name="FSC#UVEKCFG@15.1700:EM_Postfach">
    <vt:lpwstr/>
  </property>
  <property fmtid="{D5CDD505-2E9C-101B-9397-08002B2CF9AE}" pid="234" name="FSC#UVEKCFG@15.1700:EM_PLZ">
    <vt:lpwstr/>
  </property>
  <property fmtid="{D5CDD505-2E9C-101B-9397-08002B2CF9AE}" pid="235" name="FSC#UVEKCFG@15.1700:EM_Ort">
    <vt:lpwstr/>
  </property>
  <property fmtid="{D5CDD505-2E9C-101B-9397-08002B2CF9AE}" pid="236" name="FSC#UVEKCFG@15.1700:EM_Land">
    <vt:lpwstr/>
  </property>
  <property fmtid="{D5CDD505-2E9C-101B-9397-08002B2CF9AE}" pid="237" name="FSC#UVEKCFG@15.1700:EM_E_Mail_Adresse">
    <vt:lpwstr/>
  </property>
  <property fmtid="{D5CDD505-2E9C-101B-9397-08002B2CF9AE}" pid="238" name="FSC#UVEKCFG@15.1700:EM_Funktionsbezeichnung">
    <vt:lpwstr/>
  </property>
  <property fmtid="{D5CDD505-2E9C-101B-9397-08002B2CF9AE}" pid="239" name="FSC#UVEKCFG@15.1700:EM_Serienbrieffeld_1">
    <vt:lpwstr/>
  </property>
  <property fmtid="{D5CDD505-2E9C-101B-9397-08002B2CF9AE}" pid="240" name="FSC#UVEKCFG@15.1700:EM_Serienbrieffeld_2">
    <vt:lpwstr/>
  </property>
  <property fmtid="{D5CDD505-2E9C-101B-9397-08002B2CF9AE}" pid="241" name="FSC#UVEKCFG@15.1700:EM_Serienbrieffeld_3">
    <vt:lpwstr/>
  </property>
  <property fmtid="{D5CDD505-2E9C-101B-9397-08002B2CF9AE}" pid="242" name="FSC#UVEKCFG@15.1700:EM_Serienbrieffeld_4">
    <vt:lpwstr/>
  </property>
  <property fmtid="{D5CDD505-2E9C-101B-9397-08002B2CF9AE}" pid="243" name="FSC#UVEKCFG@15.1700:EM_Serienbrieffeld_5">
    <vt:lpwstr/>
  </property>
  <property fmtid="{D5CDD505-2E9C-101B-9397-08002B2CF9AE}" pid="244" name="FSC#UVEKCFG@15.1700:EM_Address">
    <vt:lpwstr/>
  </property>
  <property fmtid="{D5CDD505-2E9C-101B-9397-08002B2CF9AE}" pid="245" name="FSC#UVEKCFG@15.1700:Abs_Nachname">
    <vt:lpwstr>Jampen</vt:lpwstr>
  </property>
  <property fmtid="{D5CDD505-2E9C-101B-9397-08002B2CF9AE}" pid="246" name="FSC#UVEKCFG@15.1700:Abs_Vorname">
    <vt:lpwstr>Michel</vt:lpwstr>
  </property>
  <property fmtid="{D5CDD505-2E9C-101B-9397-08002B2CF9AE}" pid="247" name="FSC#UVEKCFG@15.1700:Abs_Zeichen">
    <vt:lpwstr>jam</vt:lpwstr>
  </property>
  <property fmtid="{D5CDD505-2E9C-101B-9397-08002B2CF9AE}" pid="248" name="FSC#UVEKCFG@15.1700:Anrede">
    <vt:lpwstr/>
  </property>
  <property fmtid="{D5CDD505-2E9C-101B-9397-08002B2CF9AE}" pid="249" name="FSC#UVEKCFG@15.1700:EM_Versandartspez">
    <vt:lpwstr/>
  </property>
  <property fmtid="{D5CDD505-2E9C-101B-9397-08002B2CF9AE}" pid="250" name="FSC#UVEKCFG@15.1700:Briefdatum">
    <vt:lpwstr>22.01.2019</vt:lpwstr>
  </property>
  <property fmtid="{D5CDD505-2E9C-101B-9397-08002B2CF9AE}" pid="251" name="FSC#UVEKCFG@15.1700:Empf_Zeichen">
    <vt:lpwstr/>
  </property>
  <property fmtid="{D5CDD505-2E9C-101B-9397-08002B2CF9AE}" pid="252" name="FSC#UVEKCFG@15.1700:FilialePLZ">
    <vt:lpwstr/>
  </property>
  <property fmtid="{D5CDD505-2E9C-101B-9397-08002B2CF9AE}" pid="253" name="FSC#UVEKCFG@15.1700:Gegenstand">
    <vt:lpwstr>DE - Trassenpreisformular_RPV_2021</vt:lpwstr>
  </property>
  <property fmtid="{D5CDD505-2E9C-101B-9397-08002B2CF9AE}" pid="254" name="FSC#UVEKCFG@15.1700:Nummer">
    <vt:lpwstr>2019-01-21-0696</vt:lpwstr>
  </property>
  <property fmtid="{D5CDD505-2E9C-101B-9397-08002B2CF9AE}" pid="255" name="FSC#UVEKCFG@15.1700:Unterschrift_Nachname">
    <vt:lpwstr/>
  </property>
  <property fmtid="{D5CDD505-2E9C-101B-9397-08002B2CF9AE}" pid="256" name="FSC#UVEKCFG@15.1700:Unterschrift_Vorname">
    <vt:lpwstr/>
  </property>
  <property fmtid="{D5CDD505-2E9C-101B-9397-08002B2CF9AE}" pid="257" name="FSC#UVEKCFG@15.1700:FileResponsibleStreetPostal">
    <vt:lpwstr/>
  </property>
  <property fmtid="{D5CDD505-2E9C-101B-9397-08002B2CF9AE}" pid="258" name="FSC#UVEKCFG@15.1700:FileResponsiblezipcodePostal">
    <vt:lpwstr>CH-3003</vt:lpwstr>
  </property>
  <property fmtid="{D5CDD505-2E9C-101B-9397-08002B2CF9AE}" pid="259" name="FSC#UVEKCFG@15.1700:FileResponsiblecityPostal">
    <vt:lpwstr>Bern</vt:lpwstr>
  </property>
  <property fmtid="{D5CDD505-2E9C-101B-9397-08002B2CF9AE}" pid="260" name="FSC#UVEKCFG@15.1700:FileResponsibleStreetInvoice">
    <vt:lpwstr>c/o DLZ FI EFD</vt:lpwstr>
  </property>
  <property fmtid="{D5CDD505-2E9C-101B-9397-08002B2CF9AE}" pid="261" name="FSC#UVEKCFG@15.1700:FileResponsiblezipcodeInvoice">
    <vt:lpwstr>3003</vt:lpwstr>
  </property>
  <property fmtid="{D5CDD505-2E9C-101B-9397-08002B2CF9AE}" pid="262" name="FSC#UVEKCFG@15.1700:FileResponsiblecityInvoice">
    <vt:lpwstr>Bern</vt:lpwstr>
  </property>
  <property fmtid="{D5CDD505-2E9C-101B-9397-08002B2CF9AE}" pid="263" name="FSC#UVEKCFG@15.1700:ResponsibleDefaultRoleOrg">
    <vt:lpwstr>pv</vt:lpwstr>
  </property>
  <property fmtid="{D5CDD505-2E9C-101B-9397-08002B2CF9AE}" pid="264" name="FSC#UVEKCFG@15.1700:SL_HStufe1">
    <vt:lpwstr/>
  </property>
  <property fmtid="{D5CDD505-2E9C-101B-9397-08002B2CF9AE}" pid="265" name="FSC#UVEKCFG@15.1700:SL_FStufe1">
    <vt:lpwstr/>
  </property>
  <property fmtid="{D5CDD505-2E9C-101B-9397-08002B2CF9AE}" pid="266" name="FSC#UVEKCFG@15.1700:SL_HStufe2">
    <vt:lpwstr/>
  </property>
  <property fmtid="{D5CDD505-2E9C-101B-9397-08002B2CF9AE}" pid="267" name="FSC#UVEKCFG@15.1700:SL_FStufe2">
    <vt:lpwstr/>
  </property>
  <property fmtid="{D5CDD505-2E9C-101B-9397-08002B2CF9AE}" pid="268" name="FSC#UVEKCFG@15.1700:SL_HStufe3">
    <vt:lpwstr/>
  </property>
  <property fmtid="{D5CDD505-2E9C-101B-9397-08002B2CF9AE}" pid="269" name="FSC#UVEKCFG@15.1700:SL_FStufe3">
    <vt:lpwstr/>
  </property>
  <property fmtid="{D5CDD505-2E9C-101B-9397-08002B2CF9AE}" pid="270" name="FSC#UVEKCFG@15.1700:SL_HStufe4">
    <vt:lpwstr/>
  </property>
  <property fmtid="{D5CDD505-2E9C-101B-9397-08002B2CF9AE}" pid="271" name="FSC#UVEKCFG@15.1700:SL_FStufe4">
    <vt:lpwstr/>
  </property>
  <property fmtid="{D5CDD505-2E9C-101B-9397-08002B2CF9AE}" pid="272" name="FSC#UVEKCFG@15.1700:SR_HStufe1">
    <vt:lpwstr/>
  </property>
  <property fmtid="{D5CDD505-2E9C-101B-9397-08002B2CF9AE}" pid="273" name="FSC#UVEKCFG@15.1700:SR_FStufe1">
    <vt:lpwstr/>
  </property>
  <property fmtid="{D5CDD505-2E9C-101B-9397-08002B2CF9AE}" pid="274" name="FSC#UVEKCFG@15.1700:SR_HStufe2">
    <vt:lpwstr/>
  </property>
  <property fmtid="{D5CDD505-2E9C-101B-9397-08002B2CF9AE}" pid="275" name="FSC#UVEKCFG@15.1700:SR_FStufe2">
    <vt:lpwstr/>
  </property>
  <property fmtid="{D5CDD505-2E9C-101B-9397-08002B2CF9AE}" pid="276" name="FSC#UVEKCFG@15.1700:SR_HStufe3">
    <vt:lpwstr/>
  </property>
  <property fmtid="{D5CDD505-2E9C-101B-9397-08002B2CF9AE}" pid="277" name="FSC#UVEKCFG@15.1700:SR_FStufe3">
    <vt:lpwstr/>
  </property>
  <property fmtid="{D5CDD505-2E9C-101B-9397-08002B2CF9AE}" pid="278" name="FSC#UVEKCFG@15.1700:SR_HStufe4">
    <vt:lpwstr/>
  </property>
  <property fmtid="{D5CDD505-2E9C-101B-9397-08002B2CF9AE}" pid="279" name="FSC#UVEKCFG@15.1700:SR_FStufe4">
    <vt:lpwstr/>
  </property>
  <property fmtid="{D5CDD505-2E9C-101B-9397-08002B2CF9AE}" pid="280" name="FSC#UVEKCFG@15.1700:FileResp_HStufe1">
    <vt:lpwstr/>
  </property>
  <property fmtid="{D5CDD505-2E9C-101B-9397-08002B2CF9AE}" pid="281" name="FSC#UVEKCFG@15.1700:FileResp_FStufe1">
    <vt:lpwstr>Sektion</vt:lpwstr>
  </property>
  <property fmtid="{D5CDD505-2E9C-101B-9397-08002B2CF9AE}" pid="282" name="FSC#UVEKCFG@15.1700:FileResp_HStufe2">
    <vt:lpwstr/>
  </property>
  <property fmtid="{D5CDD505-2E9C-101B-9397-08002B2CF9AE}" pid="283" name="FSC#UVEKCFG@15.1700:FileResp_FStufe2">
    <vt:lpwstr/>
  </property>
  <property fmtid="{D5CDD505-2E9C-101B-9397-08002B2CF9AE}" pid="284" name="FSC#UVEKCFG@15.1700:FileResp_HStufe3">
    <vt:lpwstr/>
  </property>
  <property fmtid="{D5CDD505-2E9C-101B-9397-08002B2CF9AE}" pid="285" name="FSC#UVEKCFG@15.1700:FileResp_FStufe3">
    <vt:lpwstr/>
  </property>
  <property fmtid="{D5CDD505-2E9C-101B-9397-08002B2CF9AE}" pid="286" name="FSC#UVEKCFG@15.1700:FileResp_HStufe4">
    <vt:lpwstr/>
  </property>
  <property fmtid="{D5CDD505-2E9C-101B-9397-08002B2CF9AE}" pid="287" name="FSC#UVEKCFG@15.1700:FileResp_FStufe4">
    <vt:lpwstr/>
  </property>
</Properties>
</file>