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codeName="ThisWorkbook"/>
  <mc:AlternateContent xmlns:mc="http://schemas.openxmlformats.org/markup-compatibility/2006">
    <mc:Choice Requires="x15">
      <x15ac:absPath xmlns:x15ac="http://schemas.microsoft.com/office/spreadsheetml/2010/11/ac" url="O:\PK\km\Web (Inter- und Intranet)\___2023\mz\irpv\downloads\"/>
    </mc:Choice>
  </mc:AlternateContent>
  <xr:revisionPtr revIDLastSave="0" documentId="8_{6E533A67-1965-438F-91DE-5B6094D40099}" xr6:coauthVersionLast="47" xr6:coauthVersionMax="47" xr10:uidLastSave="{00000000-0000-0000-0000-000000000000}"/>
  <bookViews>
    <workbookView xWindow="390" yWindow="390" windowWidth="21600" windowHeight="11325" xr2:uid="{00000000-000D-0000-FFFF-FFFF00000000}"/>
  </bookViews>
  <sheets>
    <sheet name="Allegato 1_Pianificazione" sheetId="7" r:id="rId1"/>
    <sheet name="Allegato 3_Bil. &amp; finanziamento" sheetId="8" r:id="rId2"/>
    <sheet name="Allegato 6_ACB (esempio)" sheetId="11" r:id="rId3"/>
    <sheet name="Allegato 6_ACB (modello)" sheetId="13" r:id="rId4"/>
  </sheets>
  <definedNames>
    <definedName name="Best" localSheetId="2">#REF!</definedName>
    <definedName name="Best" localSheetId="3">#REF!</definedName>
    <definedName name="Best">#REF!</definedName>
    <definedName name="Durée" localSheetId="2">#REF!</definedName>
    <definedName name="Durée" localSheetId="3">#REF!</definedName>
    <definedName name="Durée">#REF!</definedName>
    <definedName name="PVsingle" localSheetId="2">#REF!</definedName>
    <definedName name="PVsingle" localSheetId="3">#REF!</definedName>
    <definedName name="PVsingle">#REF!</definedName>
    <definedName name="Taux" localSheetId="2">'Allegato 6_ACB (esempio)'!$J$10</definedName>
    <definedName name="Taux" localSheetId="3">'Allegato 6_ACB (modello)'!$J$10</definedName>
    <definedName name="Taux">#REF!</definedName>
    <definedName name="Trend" localSheetId="2">#REF!</definedName>
    <definedName name="Trend" localSheetId="3">#REF!</definedName>
    <definedName name="Trend">#REF!</definedName>
    <definedName name="Worst" localSheetId="2">#REF!</definedName>
    <definedName name="Worst" localSheetId="3">#REF!</definedName>
    <definedName name="Worst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46" i="13" l="1"/>
  <c r="P46" i="13"/>
  <c r="O46" i="13"/>
  <c r="L46" i="13"/>
  <c r="K46" i="13"/>
  <c r="Q45" i="13"/>
  <c r="P45" i="13"/>
  <c r="O45" i="13"/>
  <c r="L45" i="13"/>
  <c r="K45" i="13"/>
  <c r="Q44" i="13"/>
  <c r="P44" i="13"/>
  <c r="O44" i="13"/>
  <c r="L44" i="13"/>
  <c r="K44" i="13"/>
  <c r="Q43" i="13"/>
  <c r="P43" i="13"/>
  <c r="O43" i="13"/>
  <c r="L43" i="13"/>
  <c r="K43" i="13"/>
  <c r="Q42" i="13"/>
  <c r="P42" i="13"/>
  <c r="O42" i="13"/>
  <c r="L42" i="13"/>
  <c r="K42" i="13"/>
  <c r="Q41" i="13"/>
  <c r="P41" i="13"/>
  <c r="O41" i="13"/>
  <c r="L41" i="13"/>
  <c r="K41" i="13"/>
  <c r="Q40" i="13"/>
  <c r="P40" i="13"/>
  <c r="O40" i="13"/>
  <c r="L40" i="13"/>
  <c r="K40" i="13"/>
  <c r="Q39" i="13"/>
  <c r="P39" i="13"/>
  <c r="O39" i="13"/>
  <c r="L39" i="13"/>
  <c r="K39" i="13"/>
  <c r="Q38" i="13"/>
  <c r="P38" i="13"/>
  <c r="O38" i="13"/>
  <c r="L38" i="13"/>
  <c r="K38" i="13"/>
  <c r="Q37" i="13"/>
  <c r="P37" i="13"/>
  <c r="O37" i="13"/>
  <c r="L37" i="13"/>
  <c r="K37" i="13"/>
  <c r="Q36" i="13"/>
  <c r="M34" i="13"/>
  <c r="J34" i="13"/>
  <c r="I34" i="13"/>
  <c r="H34" i="13"/>
  <c r="G34" i="13"/>
  <c r="C34" i="13"/>
  <c r="B34" i="13"/>
  <c r="O33" i="13"/>
  <c r="Q27" i="13"/>
  <c r="P27" i="13"/>
  <c r="O27" i="13"/>
  <c r="L27" i="13"/>
  <c r="K27" i="13"/>
  <c r="Q26" i="13"/>
  <c r="P26" i="13"/>
  <c r="O26" i="13"/>
  <c r="L26" i="13"/>
  <c r="K26" i="13"/>
  <c r="Q25" i="13"/>
  <c r="P25" i="13"/>
  <c r="O25" i="13"/>
  <c r="L25" i="13"/>
  <c r="K25" i="13"/>
  <c r="Q24" i="13"/>
  <c r="P24" i="13"/>
  <c r="O24" i="13"/>
  <c r="L24" i="13"/>
  <c r="K24" i="13"/>
  <c r="Q23" i="13"/>
  <c r="P23" i="13"/>
  <c r="O23" i="13"/>
  <c r="L23" i="13"/>
  <c r="K23" i="13"/>
  <c r="Q22" i="13"/>
  <c r="P22" i="13"/>
  <c r="O22" i="13"/>
  <c r="L22" i="13"/>
  <c r="K22" i="13"/>
  <c r="Q21" i="13"/>
  <c r="P21" i="13"/>
  <c r="O21" i="13"/>
  <c r="L21" i="13"/>
  <c r="K21" i="13"/>
  <c r="Q20" i="13"/>
  <c r="P20" i="13"/>
  <c r="O20" i="13"/>
  <c r="Q19" i="13"/>
  <c r="Q18" i="13"/>
  <c r="O18" i="13"/>
  <c r="P18" i="13"/>
  <c r="Q17" i="13"/>
  <c r="Q16" i="13"/>
  <c r="P16" i="13"/>
  <c r="O16" i="13"/>
  <c r="O37" i="11"/>
  <c r="P37" i="11"/>
  <c r="Q37" i="11"/>
  <c r="O38" i="11"/>
  <c r="P38" i="11"/>
  <c r="Q38" i="11"/>
  <c r="O39" i="11"/>
  <c r="P39" i="11"/>
  <c r="Q39" i="11"/>
  <c r="O40" i="11"/>
  <c r="P40" i="11"/>
  <c r="Q40" i="11"/>
  <c r="O41" i="11"/>
  <c r="P41" i="11"/>
  <c r="Q41" i="11"/>
  <c r="O42" i="11"/>
  <c r="P42" i="11"/>
  <c r="Q42" i="11"/>
  <c r="O43" i="11"/>
  <c r="P43" i="11"/>
  <c r="Q43" i="11"/>
  <c r="O44" i="11"/>
  <c r="P44" i="11"/>
  <c r="Q44" i="11"/>
  <c r="O45" i="11"/>
  <c r="P45" i="11"/>
  <c r="Q45" i="11"/>
  <c r="O46" i="11"/>
  <c r="P46" i="11"/>
  <c r="Q46" i="11"/>
  <c r="Q20" i="11"/>
  <c r="Q21" i="11"/>
  <c r="Q22" i="11"/>
  <c r="Q23" i="11"/>
  <c r="Q24" i="11"/>
  <c r="Q25" i="11"/>
  <c r="Q26" i="11"/>
  <c r="Q27" i="11"/>
  <c r="Q16" i="11"/>
  <c r="P20" i="11"/>
  <c r="P21" i="11"/>
  <c r="P22" i="11"/>
  <c r="P23" i="11"/>
  <c r="P24" i="11"/>
  <c r="P25" i="11"/>
  <c r="P26" i="11"/>
  <c r="P27" i="11"/>
  <c r="P16" i="11"/>
  <c r="O20" i="11"/>
  <c r="O21" i="11"/>
  <c r="O22" i="11"/>
  <c r="O23" i="11"/>
  <c r="O24" i="11"/>
  <c r="O25" i="11"/>
  <c r="O26" i="11"/>
  <c r="O27" i="11"/>
  <c r="O16" i="11"/>
  <c r="O33" i="11"/>
  <c r="M34" i="11"/>
  <c r="I34" i="11"/>
  <c r="J34" i="11"/>
  <c r="H34" i="11"/>
  <c r="G34" i="11"/>
  <c r="C34" i="11"/>
  <c r="B34" i="11"/>
  <c r="I18" i="8"/>
  <c r="F21" i="8"/>
  <c r="Q35" i="13" l="1"/>
  <c r="Q47" i="13" s="1"/>
  <c r="F53" i="13" s="1"/>
  <c r="P36" i="13"/>
  <c r="O36" i="13"/>
  <c r="Q28" i="13"/>
  <c r="F54" i="13" s="1"/>
  <c r="O17" i="13"/>
  <c r="P17" i="13"/>
  <c r="O19" i="13"/>
  <c r="O35" i="13"/>
  <c r="P19" i="13"/>
  <c r="P35" i="13"/>
  <c r="F15" i="8"/>
  <c r="I10" i="8"/>
  <c r="K10" i="8" s="1"/>
  <c r="I11" i="8"/>
  <c r="K11" i="8" s="1"/>
  <c r="I14" i="8"/>
  <c r="K14" i="8" s="1"/>
  <c r="I9" i="8"/>
  <c r="K9" i="8" s="1"/>
  <c r="I20" i="8"/>
  <c r="I19" i="8"/>
  <c r="I21" i="8" s="1"/>
  <c r="E21" i="8"/>
  <c r="G21" i="8"/>
  <c r="K36" i="11"/>
  <c r="K37" i="11"/>
  <c r="K38" i="11"/>
  <c r="K39" i="11"/>
  <c r="K40" i="11"/>
  <c r="K41" i="11"/>
  <c r="K42" i="11"/>
  <c r="K43" i="11"/>
  <c r="K44" i="11"/>
  <c r="K45" i="11"/>
  <c r="K46" i="11"/>
  <c r="K35" i="11"/>
  <c r="L46" i="11"/>
  <c r="L45" i="11"/>
  <c r="L44" i="11"/>
  <c r="L43" i="11"/>
  <c r="L42" i="11"/>
  <c r="L41" i="11"/>
  <c r="L40" i="11"/>
  <c r="L39" i="11"/>
  <c r="L38" i="11"/>
  <c r="L37" i="11"/>
  <c r="L36" i="11"/>
  <c r="L35" i="11"/>
  <c r="L27" i="11"/>
  <c r="K27" i="11"/>
  <c r="L26" i="11"/>
  <c r="K26" i="11"/>
  <c r="L25" i="11"/>
  <c r="K25" i="11"/>
  <c r="L24" i="11"/>
  <c r="K24" i="11"/>
  <c r="L23" i="11"/>
  <c r="K23" i="11"/>
  <c r="L22" i="11"/>
  <c r="K22" i="11"/>
  <c r="L21" i="11"/>
  <c r="K21" i="11"/>
  <c r="L20" i="11"/>
  <c r="K20" i="11"/>
  <c r="L19" i="11"/>
  <c r="K19" i="11"/>
  <c r="L18" i="11"/>
  <c r="K18" i="11"/>
  <c r="L17" i="11"/>
  <c r="K17" i="11"/>
  <c r="L16" i="11"/>
  <c r="K16" i="11"/>
  <c r="O47" i="13" l="1"/>
  <c r="D55" i="13" s="1"/>
  <c r="P47" i="13"/>
  <c r="E53" i="13" s="1"/>
  <c r="P28" i="13"/>
  <c r="E54" i="13" s="1"/>
  <c r="O28" i="13"/>
  <c r="D54" i="13" s="1"/>
  <c r="F55" i="13"/>
  <c r="Q17" i="11"/>
  <c r="O17" i="11"/>
  <c r="O28" i="11" s="1"/>
  <c r="D54" i="11" s="1"/>
  <c r="P17" i="11"/>
  <c r="P18" i="11"/>
  <c r="Q18" i="11"/>
  <c r="O18" i="11"/>
  <c r="P36" i="11"/>
  <c r="Q36" i="11"/>
  <c r="O36" i="11"/>
  <c r="P19" i="11"/>
  <c r="Q19" i="11"/>
  <c r="Q28" i="11" s="1"/>
  <c r="F54" i="11" s="1"/>
  <c r="O19" i="11"/>
  <c r="Q35" i="11"/>
  <c r="P35" i="11"/>
  <c r="O35" i="11"/>
  <c r="K15" i="8"/>
  <c r="D53" i="13" l="1"/>
  <c r="E55" i="13"/>
  <c r="P47" i="11"/>
  <c r="E53" i="11" s="1"/>
  <c r="Q47" i="11"/>
  <c r="F53" i="11" s="1"/>
  <c r="P28" i="11"/>
  <c r="E54" i="11" s="1"/>
  <c r="O47" i="11"/>
  <c r="D53" i="11" s="1"/>
  <c r="F55" i="11" l="1"/>
  <c r="E55" i="11"/>
  <c r="D55" i="11"/>
  <c r="D21" i="8"/>
  <c r="G15" i="8"/>
  <c r="E15" i="8"/>
  <c r="D15" i="8"/>
  <c r="I15" i="8" l="1"/>
</calcChain>
</file>

<file path=xl/sharedStrings.xml><?xml version="1.0" encoding="utf-8"?>
<sst xmlns="http://schemas.openxmlformats.org/spreadsheetml/2006/main" count="252" uniqueCount="108">
  <si>
    <t>Trend</t>
  </si>
  <si>
    <t>Best</t>
  </si>
  <si>
    <t>Worst</t>
  </si>
  <si>
    <t>Nbre de paiement (caché)</t>
  </si>
  <si>
    <t>Taux équivalent (caché)</t>
  </si>
  <si>
    <t>Liste</t>
  </si>
  <si>
    <t>Id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</si>
  <si>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</si>
  <si>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</si>
  <si>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</si>
  <si>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</si>
  <si>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</si>
  <si>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</si>
  <si>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</si>
  <si>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</si>
  <si>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</si>
  <si>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</si>
  <si>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</si>
  <si>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</si>
  <si>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b1</t>
  </si>
  <si>
    <t>b2</t>
  </si>
  <si>
    <t>b3</t>
  </si>
  <si>
    <t>b4</t>
  </si>
  <si>
    <t>b5</t>
  </si>
  <si>
    <t>b6</t>
  </si>
  <si>
    <t>b7</t>
  </si>
  <si>
    <t>b8</t>
  </si>
  <si>
    <t>b9</t>
  </si>
  <si>
    <t>b10</t>
  </si>
  <si>
    <t>b11</t>
  </si>
  <si>
    <t>b12</t>
  </si>
  <si>
    <t>RBC</t>
  </si>
  <si>
    <t xml:space="preserve">CHF </t>
  </si>
  <si>
    <t>CHF</t>
  </si>
  <si>
    <t>Coûts</t>
  </si>
  <si>
    <t>202x</t>
  </si>
  <si>
    <t>Allegato 1 Pianificazione</t>
  </si>
  <si>
    <t>Titolo dei lotti secondo la tabella del capitolo 3.3</t>
  </si>
  <si>
    <t>[Pacchetto di lavoro 1: ...]</t>
  </si>
  <si>
    <t>[Pacchetto di lavoro 2: ...]</t>
  </si>
  <si>
    <t>[Pacchetto di lavoro 4: ...]</t>
  </si>
  <si>
    <t>[Pacchetto di lavoro 5: ...]</t>
  </si>
  <si>
    <t>[Pacchetto di lavoro 3: ...]</t>
  </si>
  <si>
    <t>Inizio del progetto</t>
  </si>
  <si>
    <t>Fine del progetto</t>
  </si>
  <si>
    <t>Pagamento (deve corrispondere al capitolo 5 del modulo di domanda)</t>
  </si>
  <si>
    <t>Rapporto intermedio</t>
  </si>
  <si>
    <t>Rapporto finale</t>
  </si>
  <si>
    <t>Tutti i costi si intendono senza IVA.</t>
  </si>
  <si>
    <t>[Pacchetto di lavoro 1]</t>
  </si>
  <si>
    <t>[Pacchetto di lavoro 2]</t>
  </si>
  <si>
    <t>[Pacchetto di lavoro 3]</t>
  </si>
  <si>
    <t>[Pacchetto di lavoro 4]</t>
  </si>
  <si>
    <t>[Pacchetto di lavoro 5]</t>
  </si>
  <si>
    <t>... (aggiungere righe se necessario)</t>
  </si>
  <si>
    <t>Costi totali</t>
  </si>
  <si>
    <t>1. Bilancio:</t>
  </si>
  <si>
    <t>Allegato 3 Bilancio e finanziamento</t>
  </si>
  <si>
    <t>2. Finanziamento:</t>
  </si>
  <si>
    <t>Prestazioni proprie</t>
  </si>
  <si>
    <t>Contributi dell'UFT</t>
  </si>
  <si>
    <t>Contributi da atre fonti</t>
  </si>
  <si>
    <t>Finanziamento totale</t>
  </si>
  <si>
    <t>Distribuzione dei costi tra gli attori del progetto</t>
  </si>
  <si>
    <t>[Partner 1]</t>
  </si>
  <si>
    <t>[Partner 2]</t>
  </si>
  <si>
    <t>[Partner 3]</t>
  </si>
  <si>
    <t>[Impresa di trasporto]</t>
  </si>
  <si>
    <t>TOTALE</t>
  </si>
  <si>
    <t>Costi esterni 
(soggetto a IVA)</t>
  </si>
  <si>
    <t>ALLEGATO 6: ANALISI COSTI-BENEFICI (esempio)</t>
  </si>
  <si>
    <t>Programma di sostegno all’innovazione nel traffico
regionale viaggiatori</t>
  </si>
  <si>
    <t xml:space="preserve">Rechiedente: </t>
  </si>
  <si>
    <t>Data:</t>
  </si>
  <si>
    <t xml:space="preserve">Durata dell'analisi: </t>
  </si>
  <si>
    <t>anni</t>
  </si>
  <si>
    <t>Tasso di attualizzazione</t>
  </si>
  <si>
    <t>COSTI in CHF:</t>
  </si>
  <si>
    <t>Dati/ingressi</t>
  </si>
  <si>
    <t>Tipo di pagamento</t>
  </si>
  <si>
    <t>Designazione</t>
  </si>
  <si>
    <t>Anno del pagamento unico</t>
  </si>
  <si>
    <t>Anno del 1° pagamento periodico</t>
  </si>
  <si>
    <t>Ricorrenza dei pagamenti [in anni].</t>
  </si>
  <si>
    <t>Anno dell'ultimo pagamento (opzione)</t>
  </si>
  <si>
    <t>Informazioni e ipotesi</t>
  </si>
  <si>
    <t>Risultati in valori attuali</t>
  </si>
  <si>
    <t>Attrezzature per officina</t>
  </si>
  <si>
    <t>50 sistemi innovativi</t>
  </si>
  <si>
    <t>Manutenzione ordinaria</t>
  </si>
  <si>
    <t>Manutenzione pesante</t>
  </si>
  <si>
    <t>Riciclaggio</t>
  </si>
  <si>
    <t xml:space="preserve">Acquisto di attrezzature per l'officina, pagamento dal flusso di cassa all'inizio del progetto </t>
  </si>
  <si>
    <t>Acquisto di 50 sistemi innovativi, prezzo unitario di acquisto CHF 15.000 (Trend), finanziato a credito, interesse del 4% per 10 anni a partire dal primo anno. Rata annuale di 92'468 franchi (vedi funzione Excel VPM(4%;10;750000).</t>
  </si>
  <si>
    <t>Costi aggiuntivi per la manutenzione ordinaria, (Trend) CHF 5000 all'anno a partire dal primo anno.</t>
  </si>
  <si>
    <t>Costi aggiuntivi per la manutenzione pesante, (Trend) 100.000 CHF ogni 3 anni a partire dal 3° anno.</t>
  </si>
  <si>
    <t>Costi di riciclaggio dei 50 sistemi innovativi alla fine del progetto</t>
  </si>
  <si>
    <t>PROFITTI in CHF:</t>
  </si>
  <si>
    <t>RAPPORTO BENEFICI-COSTI (RBC):</t>
  </si>
  <si>
    <t>Profitti totali</t>
  </si>
  <si>
    <t>Vendita di biglietti di trasporto</t>
  </si>
  <si>
    <t>Costi operativi</t>
  </si>
  <si>
    <t>Entrate annuali aggiuntive derivanti dalla vendita dei biglietti a partire dal primo anno.</t>
  </si>
  <si>
    <t>Riduzione dei costi operativi annuali a partire dal primo anno.</t>
  </si>
  <si>
    <t>Esempio SA</t>
  </si>
  <si>
    <t>selezionare</t>
  </si>
  <si>
    <t>unico</t>
  </si>
  <si>
    <t>periodico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</si>
</sst>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#,##0.00\ &quot;CHF&quot;;[Red]\-#,##0.00\ &quot;CHF&quot;"/>
    <numFmt numFmtId="165" formatCode="_-* #,##0.00_-;\-* #,##0.00_-;_-* &quot;-&quot;??_-;_-@_-"/>
    <numFmt numFmtId="166" formatCode="_-* #,##0_-;\-* #,##0_-;_-* &quot;-&quot;??_-;_-@_-"/>
    <numFmt numFmtId="167" formatCode="#,##0.00_ ;\-#,##0.00\ "/>
    <numFmt numFmtId="168" formatCode="0.0%"/>
  </numFmts>
  <fonts count="23" x14ac:knownFonts="1">
    <font>
      <sz val="10"/>
      <color theme="1"/>
      <name val="Arial"/>
      <family val="2"/>
    </font>
    <font>
      <sz val="10"/>
      <color theme="1"/>
      <name val="Arial"/>
      <family val="2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u/>
      <sz val="14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u/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10"/>
      <name val="Arial"/>
      <family val="2"/>
    </font>
    <font>
      <sz val="11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 tint="-4.9989318521683403E-2"/>
        <bgColor indexed="64"/>
      </patternFill>
    </fill>
  </fills>
  <borders count="65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4" tint="0.39994506668294322"/>
      </left>
      <right style="thin">
        <color theme="4" tint="0.39994506668294322"/>
      </right>
      <top/>
      <bottom style="thin">
        <color theme="4" tint="0.39994506668294322"/>
      </bottom>
      <diagonal/>
    </border>
    <border>
      <left style="thin">
        <color theme="4" tint="0.39994506668294322"/>
      </left>
      <right style="thin">
        <color theme="4" tint="0.39994506668294322"/>
      </right>
      <top style="hair">
        <color indexed="64"/>
      </top>
      <bottom style="thin">
        <color theme="4" tint="0.39994506668294322"/>
      </bottom>
      <diagonal/>
    </border>
    <border>
      <left style="thin">
        <color theme="4" tint="0.39994506668294322"/>
      </left>
      <right style="thin">
        <color theme="4" tint="0.39994506668294322"/>
      </right>
      <top style="thin">
        <color theme="4" tint="0.39994506668294322"/>
      </top>
      <bottom style="thin">
        <color theme="4" tint="0.39994506668294322"/>
      </bottom>
      <diagonal/>
    </border>
    <border>
      <left style="thin">
        <color theme="8"/>
      </left>
      <right style="thin">
        <color theme="8"/>
      </right>
      <top/>
      <bottom style="thin">
        <color theme="8"/>
      </bottom>
      <diagonal/>
    </border>
    <border>
      <left style="thin">
        <color theme="5" tint="0.39994506668294322"/>
      </left>
      <right style="thin">
        <color theme="5" tint="0.39994506668294322"/>
      </right>
      <top/>
      <bottom style="thin">
        <color theme="5" tint="0.39994506668294322"/>
      </bottom>
      <diagonal/>
    </border>
    <border>
      <left style="thin">
        <color theme="5" tint="0.39994506668294322"/>
      </left>
      <right style="thin">
        <color theme="5" tint="0.39994506668294322"/>
      </right>
      <top style="thin">
        <color theme="5" tint="0.39994506668294322"/>
      </top>
      <bottom style="thin">
        <color theme="5" tint="0.39994506668294322"/>
      </bottom>
      <diagonal/>
    </border>
    <border>
      <left style="thin">
        <color theme="5"/>
      </left>
      <right style="thin">
        <color theme="5"/>
      </right>
      <top/>
      <bottom style="thin">
        <color theme="5"/>
      </bottom>
      <diagonal/>
    </border>
    <border>
      <left style="medium">
        <color theme="4"/>
      </left>
      <right/>
      <top style="medium">
        <color theme="4"/>
      </top>
      <bottom/>
      <diagonal/>
    </border>
    <border>
      <left/>
      <right/>
      <top style="medium">
        <color theme="4"/>
      </top>
      <bottom/>
      <diagonal/>
    </border>
    <border>
      <left/>
      <right style="medium">
        <color theme="4"/>
      </right>
      <top style="medium">
        <color theme="4"/>
      </top>
      <bottom/>
      <diagonal/>
    </border>
    <border>
      <left style="medium">
        <color theme="4"/>
      </left>
      <right style="thin">
        <color theme="4" tint="0.39994506668294322"/>
      </right>
      <top/>
      <bottom style="thin">
        <color theme="4" tint="0.39994506668294322"/>
      </bottom>
      <diagonal/>
    </border>
    <border>
      <left style="thin">
        <color theme="4" tint="0.39994506668294322"/>
      </left>
      <right style="medium">
        <color theme="4"/>
      </right>
      <top/>
      <bottom style="thin">
        <color theme="4" tint="0.39994506668294322"/>
      </bottom>
      <diagonal/>
    </border>
    <border>
      <left style="medium">
        <color theme="4"/>
      </left>
      <right style="thin">
        <color theme="4" tint="0.39994506668294322"/>
      </right>
      <top style="thin">
        <color theme="4" tint="0.39994506668294322"/>
      </top>
      <bottom style="thin">
        <color theme="4" tint="0.39994506668294322"/>
      </bottom>
      <diagonal/>
    </border>
    <border>
      <left style="thin">
        <color theme="4" tint="0.39994506668294322"/>
      </left>
      <right style="medium">
        <color theme="4"/>
      </right>
      <top style="thin">
        <color theme="4" tint="0.39994506668294322"/>
      </top>
      <bottom style="thin">
        <color theme="4" tint="0.39994506668294322"/>
      </bottom>
      <diagonal/>
    </border>
    <border>
      <left style="medium">
        <color theme="4"/>
      </left>
      <right style="thin">
        <color theme="4" tint="0.39994506668294322"/>
      </right>
      <top style="thin">
        <color theme="4" tint="0.39994506668294322"/>
      </top>
      <bottom style="medium">
        <color theme="4"/>
      </bottom>
      <diagonal/>
    </border>
    <border>
      <left style="thin">
        <color theme="4" tint="0.39994506668294322"/>
      </left>
      <right style="thin">
        <color theme="4" tint="0.39994506668294322"/>
      </right>
      <top style="thin">
        <color theme="4" tint="0.39994506668294322"/>
      </top>
      <bottom style="medium">
        <color theme="4"/>
      </bottom>
      <diagonal/>
    </border>
    <border>
      <left style="thin">
        <color theme="4" tint="0.39994506668294322"/>
      </left>
      <right style="thin">
        <color theme="4" tint="0.39994506668294322"/>
      </right>
      <top style="hair">
        <color indexed="64"/>
      </top>
      <bottom style="medium">
        <color theme="4"/>
      </bottom>
      <diagonal/>
    </border>
    <border>
      <left style="thin">
        <color theme="4" tint="0.39994506668294322"/>
      </left>
      <right style="medium">
        <color theme="4"/>
      </right>
      <top style="thin">
        <color theme="4" tint="0.39994506668294322"/>
      </top>
      <bottom style="medium">
        <color theme="4"/>
      </bottom>
      <diagonal/>
    </border>
    <border>
      <left style="medium">
        <color theme="8"/>
      </left>
      <right/>
      <top style="medium">
        <color theme="8"/>
      </top>
      <bottom/>
      <diagonal/>
    </border>
    <border>
      <left/>
      <right/>
      <top style="medium">
        <color theme="8"/>
      </top>
      <bottom/>
      <diagonal/>
    </border>
    <border>
      <left/>
      <right style="medium">
        <color theme="8"/>
      </right>
      <top style="medium">
        <color theme="8"/>
      </top>
      <bottom/>
      <diagonal/>
    </border>
    <border>
      <left style="medium">
        <color theme="8"/>
      </left>
      <right style="thin">
        <color theme="8"/>
      </right>
      <top/>
      <bottom style="thin">
        <color theme="8"/>
      </bottom>
      <diagonal/>
    </border>
    <border>
      <left style="thin">
        <color theme="8"/>
      </left>
      <right style="medium">
        <color theme="8"/>
      </right>
      <top/>
      <bottom style="thin">
        <color theme="8"/>
      </bottom>
      <diagonal/>
    </border>
    <border>
      <left style="medium">
        <color theme="8"/>
      </left>
      <right/>
      <top style="medium">
        <color theme="8"/>
      </top>
      <bottom style="medium">
        <color theme="8"/>
      </bottom>
      <diagonal/>
    </border>
    <border>
      <left style="thin">
        <color theme="4"/>
      </left>
      <right style="thin">
        <color theme="4"/>
      </right>
      <top style="medium">
        <color theme="8"/>
      </top>
      <bottom style="medium">
        <color theme="8"/>
      </bottom>
      <diagonal/>
    </border>
    <border>
      <left/>
      <right style="medium">
        <color theme="8"/>
      </right>
      <top style="medium">
        <color theme="8"/>
      </top>
      <bottom style="medium">
        <color theme="8"/>
      </bottom>
      <diagonal/>
    </border>
    <border>
      <left style="medium">
        <color theme="5" tint="0.39994506668294322"/>
      </left>
      <right/>
      <top style="medium">
        <color theme="5" tint="0.39994506668294322"/>
      </top>
      <bottom/>
      <diagonal/>
    </border>
    <border>
      <left/>
      <right/>
      <top style="medium">
        <color theme="5" tint="0.39994506668294322"/>
      </top>
      <bottom/>
      <diagonal/>
    </border>
    <border>
      <left/>
      <right style="medium">
        <color theme="5" tint="0.39994506668294322"/>
      </right>
      <top style="medium">
        <color theme="5" tint="0.39994506668294322"/>
      </top>
      <bottom/>
      <diagonal/>
    </border>
    <border>
      <left style="medium">
        <color theme="5" tint="0.39994506668294322"/>
      </left>
      <right style="thin">
        <color theme="5" tint="0.39994506668294322"/>
      </right>
      <top/>
      <bottom style="thin">
        <color theme="5" tint="0.39994506668294322"/>
      </bottom>
      <diagonal/>
    </border>
    <border>
      <left style="thin">
        <color theme="5" tint="0.39994506668294322"/>
      </left>
      <right style="medium">
        <color theme="5" tint="0.39994506668294322"/>
      </right>
      <top/>
      <bottom style="thin">
        <color theme="5" tint="0.39994506668294322"/>
      </bottom>
      <diagonal/>
    </border>
    <border>
      <left style="medium">
        <color theme="5" tint="0.39994506668294322"/>
      </left>
      <right style="thin">
        <color theme="5" tint="0.39994506668294322"/>
      </right>
      <top style="thin">
        <color theme="5" tint="0.39994506668294322"/>
      </top>
      <bottom style="thin">
        <color theme="5" tint="0.39994506668294322"/>
      </bottom>
      <diagonal/>
    </border>
    <border>
      <left style="thin">
        <color theme="5" tint="0.39994506668294322"/>
      </left>
      <right style="medium">
        <color theme="5" tint="0.39994506668294322"/>
      </right>
      <top style="thin">
        <color theme="5" tint="0.39994506668294322"/>
      </top>
      <bottom style="thin">
        <color theme="5" tint="0.39994506668294322"/>
      </bottom>
      <diagonal/>
    </border>
    <border>
      <left style="medium">
        <color theme="5" tint="0.39994506668294322"/>
      </left>
      <right style="thin">
        <color theme="5" tint="0.39994506668294322"/>
      </right>
      <top style="thin">
        <color theme="5" tint="0.39994506668294322"/>
      </top>
      <bottom style="medium">
        <color theme="5" tint="0.39994506668294322"/>
      </bottom>
      <diagonal/>
    </border>
    <border>
      <left style="thin">
        <color theme="5" tint="0.39994506668294322"/>
      </left>
      <right style="thin">
        <color theme="5" tint="0.39994506668294322"/>
      </right>
      <top style="thin">
        <color theme="5" tint="0.39994506668294322"/>
      </top>
      <bottom style="medium">
        <color theme="5" tint="0.39994506668294322"/>
      </bottom>
      <diagonal/>
    </border>
    <border>
      <left style="thin">
        <color theme="5" tint="0.39994506668294322"/>
      </left>
      <right style="medium">
        <color theme="5" tint="0.39994506668294322"/>
      </right>
      <top style="thin">
        <color theme="5" tint="0.39994506668294322"/>
      </top>
      <bottom style="medium">
        <color theme="5" tint="0.39994506668294322"/>
      </bottom>
      <diagonal/>
    </border>
    <border>
      <left style="medium">
        <color theme="5"/>
      </left>
      <right/>
      <top style="medium">
        <color theme="5"/>
      </top>
      <bottom/>
      <diagonal/>
    </border>
    <border>
      <left/>
      <right/>
      <top style="medium">
        <color theme="5"/>
      </top>
      <bottom/>
      <diagonal/>
    </border>
    <border>
      <left/>
      <right style="medium">
        <color theme="5"/>
      </right>
      <top style="medium">
        <color theme="5"/>
      </top>
      <bottom/>
      <diagonal/>
    </border>
    <border>
      <left style="medium">
        <color theme="5"/>
      </left>
      <right style="thin">
        <color theme="5"/>
      </right>
      <top/>
      <bottom style="thin">
        <color theme="5"/>
      </bottom>
      <diagonal/>
    </border>
    <border>
      <left style="thin">
        <color theme="5"/>
      </left>
      <right style="medium">
        <color theme="5"/>
      </right>
      <top/>
      <bottom style="thin">
        <color theme="5"/>
      </bottom>
      <diagonal/>
    </border>
    <border>
      <left style="medium">
        <color theme="5"/>
      </left>
      <right/>
      <top style="medium">
        <color theme="5"/>
      </top>
      <bottom style="medium">
        <color theme="5"/>
      </bottom>
      <diagonal/>
    </border>
    <border>
      <left style="thin">
        <color theme="5"/>
      </left>
      <right style="thin">
        <color theme="5"/>
      </right>
      <top style="medium">
        <color theme="5"/>
      </top>
      <bottom style="medium">
        <color theme="5"/>
      </bottom>
      <diagonal/>
    </border>
    <border>
      <left/>
      <right style="medium">
        <color theme="5"/>
      </right>
      <top style="medium">
        <color theme="5"/>
      </top>
      <bottom style="medium">
        <color theme="5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83">
    <xf numFmtId="0" fontId="0" fillId="0" borderId="0" xfId="0"/>
    <xf numFmtId="9" fontId="2" fillId="0" borderId="0" xfId="0" applyNumberFormat="1" applyFont="1"/>
    <xf numFmtId="0" fontId="4" fillId="0" borderId="0" xfId="0" applyFont="1"/>
    <xf numFmtId="0" fontId="3" fillId="0" borderId="0" xfId="0" applyFont="1"/>
    <xf numFmtId="0" fontId="5" fillId="0" borderId="0" xfId="0" applyFont="1"/>
    <xf numFmtId="0" fontId="6" fillId="0" borderId="9" xfId="0" applyFont="1" applyFill="1" applyBorder="1" applyAlignment="1">
      <alignment horizontal="left" vertical="center"/>
    </xf>
    <xf numFmtId="0" fontId="8" fillId="0" borderId="0" xfId="0" applyFont="1" applyBorder="1" applyAlignment="1">
      <alignment vertical="center" wrapText="1"/>
    </xf>
    <xf numFmtId="0" fontId="8" fillId="0" borderId="9" xfId="0" applyFont="1" applyBorder="1" applyAlignment="1">
      <alignment vertical="center" wrapText="1"/>
    </xf>
    <xf numFmtId="0" fontId="0" fillId="0" borderId="0" xfId="0" applyFont="1" applyFill="1" applyBorder="1" applyAlignment="1">
      <alignment horizontal="left" vertical="center"/>
    </xf>
    <xf numFmtId="0" fontId="10" fillId="0" borderId="9" xfId="0" applyFont="1" applyFill="1" applyBorder="1" applyAlignment="1">
      <alignment horizontal="left" vertical="center" wrapText="1"/>
    </xf>
    <xf numFmtId="0" fontId="10" fillId="8" borderId="10" xfId="0" applyFont="1" applyFill="1" applyBorder="1" applyAlignment="1">
      <alignment vertical="center" wrapText="1"/>
    </xf>
    <xf numFmtId="0" fontId="10" fillId="0" borderId="10" xfId="0" applyFont="1" applyBorder="1" applyAlignment="1">
      <alignment vertical="center" wrapText="1"/>
    </xf>
    <xf numFmtId="0" fontId="0" fillId="0" borderId="9" xfId="0" applyFill="1" applyBorder="1" applyAlignment="1">
      <alignment horizontal="left"/>
    </xf>
    <xf numFmtId="0" fontId="0" fillId="0" borderId="10" xfId="0" applyBorder="1"/>
    <xf numFmtId="0" fontId="6" fillId="0" borderId="0" xfId="0" applyFont="1" applyFill="1" applyBorder="1" applyAlignment="1"/>
    <xf numFmtId="0" fontId="6" fillId="0" borderId="0" xfId="0" applyFont="1" applyFill="1" applyBorder="1" applyAlignment="1">
      <alignment horizontal="center"/>
    </xf>
    <xf numFmtId="0" fontId="0" fillId="0" borderId="0" xfId="0" applyFill="1" applyBorder="1"/>
    <xf numFmtId="0" fontId="0" fillId="0" borderId="0" xfId="0" applyFill="1"/>
    <xf numFmtId="3" fontId="0" fillId="0" borderId="0" xfId="0" applyNumberFormat="1" applyFill="1" applyBorder="1"/>
    <xf numFmtId="3" fontId="0" fillId="0" borderId="0" xfId="0" applyNumberFormat="1" applyFill="1" applyBorder="1" applyAlignment="1"/>
    <xf numFmtId="0" fontId="9" fillId="0" borderId="0" xfId="0" applyFont="1" applyFill="1" applyBorder="1" applyAlignment="1"/>
    <xf numFmtId="3" fontId="9" fillId="0" borderId="0" xfId="0" applyNumberFormat="1" applyFont="1" applyFill="1" applyBorder="1"/>
    <xf numFmtId="0" fontId="9" fillId="0" borderId="0" xfId="0" applyFont="1" applyBorder="1" applyAlignment="1">
      <alignment horizontal="left"/>
    </xf>
    <xf numFmtId="3" fontId="9" fillId="0" borderId="0" xfId="0" applyNumberFormat="1" applyFont="1" applyBorder="1"/>
    <xf numFmtId="0" fontId="9" fillId="0" borderId="0" xfId="0" applyFont="1" applyBorder="1"/>
    <xf numFmtId="0" fontId="3" fillId="0" borderId="0" xfId="0" applyFont="1" applyBorder="1"/>
    <xf numFmtId="0" fontId="0" fillId="0" borderId="0" xfId="0" applyBorder="1"/>
    <xf numFmtId="0" fontId="0" fillId="9" borderId="10" xfId="0" applyFont="1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9" fillId="0" borderId="12" xfId="0" applyFont="1" applyBorder="1"/>
    <xf numFmtId="0" fontId="0" fillId="0" borderId="15" xfId="0" applyBorder="1"/>
    <xf numFmtId="0" fontId="5" fillId="0" borderId="10" xfId="0" applyFont="1" applyBorder="1"/>
    <xf numFmtId="0" fontId="11" fillId="9" borderId="10" xfId="0" applyFont="1" applyFill="1" applyBorder="1"/>
    <xf numFmtId="0" fontId="12" fillId="0" borderId="10" xfId="0" applyFont="1" applyFill="1" applyBorder="1"/>
    <xf numFmtId="0" fontId="13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14" fillId="0" borderId="0" xfId="0" applyFont="1"/>
    <xf numFmtId="0" fontId="10" fillId="0" borderId="0" xfId="0" applyFont="1"/>
    <xf numFmtId="0" fontId="10" fillId="0" borderId="0" xfId="0" applyFont="1" applyProtection="1">
      <protection locked="0" hidden="1"/>
    </xf>
    <xf numFmtId="0" fontId="10" fillId="0" borderId="0" xfId="0" applyFont="1" applyAlignment="1">
      <alignment horizontal="center"/>
    </xf>
    <xf numFmtId="0" fontId="15" fillId="0" borderId="0" xfId="0" applyFont="1"/>
    <xf numFmtId="9" fontId="2" fillId="0" borderId="0" xfId="0" applyNumberFormat="1" applyFont="1" applyAlignment="1">
      <alignment horizontal="left"/>
    </xf>
    <xf numFmtId="0" fontId="7" fillId="0" borderId="0" xfId="0" applyFont="1" applyProtection="1">
      <protection locked="0" hidden="1"/>
    </xf>
    <xf numFmtId="0" fontId="10" fillId="0" borderId="0" xfId="0" applyFont="1" applyAlignment="1">
      <alignment vertical="center"/>
    </xf>
    <xf numFmtId="0" fontId="9" fillId="0" borderId="4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left" vertical="center"/>
    </xf>
    <xf numFmtId="166" fontId="16" fillId="0" borderId="1" xfId="0" applyNumberFormat="1" applyFont="1" applyBorder="1" applyAlignment="1">
      <alignment horizontal="center" vertical="center"/>
    </xf>
    <xf numFmtId="166" fontId="16" fillId="0" borderId="2" xfId="0" applyNumberFormat="1" applyFont="1" applyBorder="1" applyAlignment="1">
      <alignment horizontal="center" vertical="center"/>
    </xf>
    <xf numFmtId="166" fontId="16" fillId="0" borderId="5" xfId="0" applyNumberFormat="1" applyFont="1" applyBorder="1" applyAlignment="1">
      <alignment horizontal="center" vertical="center"/>
    </xf>
    <xf numFmtId="167" fontId="6" fillId="0" borderId="1" xfId="1" applyNumberFormat="1" applyFont="1" applyBorder="1" applyAlignment="1">
      <alignment vertical="center"/>
    </xf>
    <xf numFmtId="167" fontId="6" fillId="0" borderId="2" xfId="1" applyNumberFormat="1" applyFont="1" applyBorder="1" applyAlignment="1">
      <alignment vertical="center"/>
    </xf>
    <xf numFmtId="0" fontId="6" fillId="4" borderId="0" xfId="0" applyFont="1" applyFill="1" applyAlignment="1">
      <alignment wrapText="1"/>
    </xf>
    <xf numFmtId="0" fontId="16" fillId="0" borderId="19" xfId="0" applyFont="1" applyBorder="1" applyAlignment="1" applyProtection="1">
      <alignment vertical="center"/>
      <protection locked="0"/>
    </xf>
    <xf numFmtId="166" fontId="16" fillId="0" borderId="19" xfId="1" applyNumberFormat="1" applyFont="1" applyBorder="1" applyAlignment="1" applyProtection="1">
      <alignment vertical="center"/>
      <protection locked="0"/>
    </xf>
    <xf numFmtId="1" fontId="16" fillId="0" borderId="19" xfId="1" applyNumberFormat="1" applyFont="1" applyBorder="1" applyAlignment="1" applyProtection="1">
      <alignment vertical="center"/>
      <protection locked="0"/>
    </xf>
    <xf numFmtId="1" fontId="16" fillId="0" borderId="20" xfId="1" applyNumberFormat="1" applyFont="1" applyBorder="1" applyAlignment="1" applyProtection="1">
      <alignment vertical="center"/>
      <protection locked="0"/>
    </xf>
    <xf numFmtId="166" fontId="16" fillId="0" borderId="19" xfId="1" applyNumberFormat="1" applyFont="1" applyBorder="1" applyAlignment="1" applyProtection="1">
      <alignment vertical="center"/>
      <protection locked="0" hidden="1"/>
    </xf>
    <xf numFmtId="10" fontId="16" fillId="0" borderId="19" xfId="2" applyNumberFormat="1" applyFont="1" applyBorder="1" applyAlignment="1" applyProtection="1">
      <alignment vertical="center"/>
      <protection locked="0" hidden="1"/>
    </xf>
    <xf numFmtId="166" fontId="16" fillId="0" borderId="0" xfId="1" applyNumberFormat="1" applyFont="1" applyAlignment="1">
      <alignment vertical="center"/>
    </xf>
    <xf numFmtId="166" fontId="16" fillId="0" borderId="22" xfId="1" applyNumberFormat="1" applyFont="1" applyBorder="1" applyAlignment="1">
      <alignment vertical="center"/>
    </xf>
    <xf numFmtId="0" fontId="16" fillId="0" borderId="21" xfId="0" applyFont="1" applyBorder="1" applyAlignment="1" applyProtection="1">
      <alignment vertical="center"/>
      <protection locked="0"/>
    </xf>
    <xf numFmtId="166" fontId="16" fillId="0" borderId="21" xfId="1" applyNumberFormat="1" applyFont="1" applyBorder="1" applyAlignment="1" applyProtection="1">
      <alignment vertical="center"/>
      <protection locked="0"/>
    </xf>
    <xf numFmtId="1" fontId="16" fillId="0" borderId="21" xfId="1" applyNumberFormat="1" applyFont="1" applyBorder="1" applyAlignment="1" applyProtection="1">
      <alignment vertical="center"/>
      <protection locked="0"/>
    </xf>
    <xf numFmtId="0" fontId="16" fillId="0" borderId="0" xfId="0" applyFont="1" applyAlignment="1">
      <alignment vertical="center"/>
    </xf>
    <xf numFmtId="0" fontId="16" fillId="0" borderId="0" xfId="0" applyFont="1"/>
    <xf numFmtId="0" fontId="9" fillId="0" borderId="0" xfId="0" applyFont="1"/>
    <xf numFmtId="0" fontId="16" fillId="0" borderId="0" xfId="0" applyFont="1" applyProtection="1">
      <protection locked="0" hidden="1"/>
    </xf>
    <xf numFmtId="0" fontId="16" fillId="0" borderId="23" xfId="0" applyFont="1" applyBorder="1" applyAlignment="1" applyProtection="1">
      <alignment vertical="center"/>
      <protection locked="0"/>
    </xf>
    <xf numFmtId="166" fontId="16" fillId="0" borderId="23" xfId="1" applyNumberFormat="1" applyFont="1" applyBorder="1" applyAlignment="1" applyProtection="1">
      <alignment vertical="center"/>
      <protection locked="0"/>
    </xf>
    <xf numFmtId="1" fontId="16" fillId="0" borderId="23" xfId="1" applyNumberFormat="1" applyFont="1" applyBorder="1" applyAlignment="1" applyProtection="1">
      <alignment vertical="center"/>
      <protection locked="0"/>
    </xf>
    <xf numFmtId="166" fontId="16" fillId="0" borderId="23" xfId="1" applyNumberFormat="1" applyFont="1" applyBorder="1" applyAlignment="1" applyProtection="1">
      <alignment vertical="center"/>
      <protection locked="0" hidden="1"/>
    </xf>
    <xf numFmtId="10" fontId="16" fillId="0" borderId="23" xfId="2" applyNumberFormat="1" applyFont="1" applyBorder="1" applyAlignment="1" applyProtection="1">
      <alignment vertical="center"/>
      <protection locked="0" hidden="1"/>
    </xf>
    <xf numFmtId="166" fontId="16" fillId="0" borderId="25" xfId="1" applyNumberFormat="1" applyFont="1" applyBorder="1" applyAlignment="1">
      <alignment vertical="center"/>
    </xf>
    <xf numFmtId="0" fontId="16" fillId="0" borderId="24" xfId="0" applyFont="1" applyBorder="1" applyAlignment="1" applyProtection="1">
      <alignment vertical="center"/>
      <protection locked="0"/>
    </xf>
    <xf numFmtId="166" fontId="16" fillId="0" borderId="24" xfId="1" applyNumberFormat="1" applyFont="1" applyBorder="1" applyAlignment="1" applyProtection="1">
      <alignment vertical="center"/>
      <protection locked="0"/>
    </xf>
    <xf numFmtId="1" fontId="16" fillId="0" borderId="24" xfId="1" applyNumberFormat="1" applyFont="1" applyBorder="1" applyAlignment="1" applyProtection="1">
      <alignment vertical="center"/>
      <protection locked="0"/>
    </xf>
    <xf numFmtId="10" fontId="16" fillId="0" borderId="24" xfId="2" applyNumberFormat="1" applyFont="1" applyBorder="1" applyAlignment="1" applyProtection="1">
      <alignment vertical="center"/>
      <protection locked="0" hidden="1"/>
    </xf>
    <xf numFmtId="0" fontId="17" fillId="0" borderId="0" xfId="0" applyFont="1" applyProtection="1">
      <protection locked="0"/>
    </xf>
    <xf numFmtId="0" fontId="2" fillId="0" borderId="0" xfId="0" applyFont="1" applyFill="1" applyProtection="1">
      <protection locked="0"/>
    </xf>
    <xf numFmtId="0" fontId="16" fillId="0" borderId="0" xfId="0" applyFont="1" applyBorder="1" applyProtection="1">
      <protection locked="0" hidden="1"/>
    </xf>
    <xf numFmtId="0" fontId="16" fillId="0" borderId="0" xfId="0" applyFont="1" applyBorder="1"/>
    <xf numFmtId="0" fontId="6" fillId="2" borderId="26" xfId="0" applyFont="1" applyFill="1" applyBorder="1" applyAlignment="1">
      <alignment vertical="center" wrapText="1"/>
    </xf>
    <xf numFmtId="0" fontId="6" fillId="2" borderId="27" xfId="0" applyFont="1" applyFill="1" applyBorder="1" applyAlignment="1">
      <alignment vertical="center" wrapText="1"/>
    </xf>
    <xf numFmtId="0" fontId="6" fillId="2" borderId="27" xfId="0" applyFont="1" applyFill="1" applyBorder="1" applyAlignment="1" applyProtection="1">
      <alignment vertical="center" wrapText="1"/>
      <protection locked="0" hidden="1"/>
    </xf>
    <xf numFmtId="0" fontId="6" fillId="2" borderId="28" xfId="0" applyFont="1" applyFill="1" applyBorder="1" applyAlignment="1">
      <alignment vertical="center" wrapText="1"/>
    </xf>
    <xf numFmtId="166" fontId="16" fillId="0" borderId="34" xfId="1" applyNumberFormat="1" applyFont="1" applyBorder="1" applyAlignment="1" applyProtection="1">
      <alignment vertical="center"/>
      <protection locked="0"/>
    </xf>
    <xf numFmtId="1" fontId="16" fillId="0" borderId="34" xfId="1" applyNumberFormat="1" applyFont="1" applyBorder="1" applyAlignment="1" applyProtection="1">
      <alignment vertical="center"/>
      <protection locked="0"/>
    </xf>
    <xf numFmtId="1" fontId="16" fillId="0" borderId="35" xfId="1" applyNumberFormat="1" applyFont="1" applyBorder="1" applyAlignment="1" applyProtection="1">
      <alignment vertical="center"/>
      <protection locked="0"/>
    </xf>
    <xf numFmtId="0" fontId="16" fillId="0" borderId="29" xfId="0" applyFont="1" applyBorder="1" applyAlignment="1">
      <alignment vertical="center"/>
    </xf>
    <xf numFmtId="0" fontId="16" fillId="0" borderId="31" xfId="0" applyFont="1" applyBorder="1" applyAlignment="1">
      <alignment vertical="center"/>
    </xf>
    <xf numFmtId="0" fontId="16" fillId="0" borderId="33" xfId="0" applyFont="1" applyBorder="1" applyAlignment="1">
      <alignment vertical="center"/>
    </xf>
    <xf numFmtId="0" fontId="16" fillId="0" borderId="34" xfId="0" applyFont="1" applyBorder="1" applyAlignment="1" applyProtection="1">
      <alignment vertical="center"/>
      <protection locked="0"/>
    </xf>
    <xf numFmtId="0" fontId="6" fillId="5" borderId="37" xfId="0" applyFont="1" applyFill="1" applyBorder="1" applyAlignment="1">
      <alignment horizontal="center" vertical="center" wrapText="1"/>
    </xf>
    <xf numFmtId="0" fontId="6" fillId="5" borderId="38" xfId="0" applyFont="1" applyFill="1" applyBorder="1" applyAlignment="1">
      <alignment horizontal="center" vertical="center" wrapText="1"/>
    </xf>
    <xf numFmtId="0" fontId="6" fillId="5" borderId="39" xfId="0" applyFont="1" applyFill="1" applyBorder="1" applyAlignment="1">
      <alignment horizontal="center" vertical="center" wrapText="1"/>
    </xf>
    <xf numFmtId="166" fontId="16" fillId="0" borderId="40" xfId="1" applyNumberFormat="1" applyFont="1" applyBorder="1" applyAlignment="1">
      <alignment vertical="center"/>
    </xf>
    <xf numFmtId="166" fontId="16" fillId="0" borderId="41" xfId="1" applyNumberFormat="1" applyFont="1" applyBorder="1" applyAlignment="1">
      <alignment vertical="center"/>
    </xf>
    <xf numFmtId="166" fontId="9" fillId="0" borderId="42" xfId="0" applyNumberFormat="1" applyFont="1" applyBorder="1" applyAlignment="1">
      <alignment vertical="center"/>
    </xf>
    <xf numFmtId="166" fontId="9" fillId="0" borderId="43" xfId="0" applyNumberFormat="1" applyFont="1" applyBorder="1" applyAlignment="1">
      <alignment vertical="center"/>
    </xf>
    <xf numFmtId="166" fontId="9" fillId="0" borderId="44" xfId="0" applyNumberFormat="1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0" xfId="0" applyFont="1" applyBorder="1" applyAlignment="1" applyProtection="1">
      <alignment vertical="center"/>
      <protection locked="0" hidden="1"/>
    </xf>
    <xf numFmtId="0" fontId="6" fillId="3" borderId="45" xfId="0" applyFont="1" applyFill="1" applyBorder="1" applyAlignment="1">
      <alignment vertical="center" wrapText="1"/>
    </xf>
    <xf numFmtId="0" fontId="6" fillId="3" borderId="46" xfId="0" applyFont="1" applyFill="1" applyBorder="1" applyAlignment="1">
      <alignment vertical="center" wrapText="1"/>
    </xf>
    <xf numFmtId="0" fontId="6" fillId="3" borderId="46" xfId="0" applyFont="1" applyFill="1" applyBorder="1" applyAlignment="1" applyProtection="1">
      <alignment vertical="center" wrapText="1"/>
      <protection locked="0" hidden="1"/>
    </xf>
    <xf numFmtId="0" fontId="6" fillId="3" borderId="47" xfId="0" applyFont="1" applyFill="1" applyBorder="1" applyAlignment="1">
      <alignment vertical="center" wrapText="1"/>
    </xf>
    <xf numFmtId="0" fontId="16" fillId="0" borderId="48" xfId="0" applyFont="1" applyBorder="1" applyAlignment="1">
      <alignment vertical="center"/>
    </xf>
    <xf numFmtId="0" fontId="16" fillId="0" borderId="50" xfId="0" applyFont="1" applyBorder="1" applyAlignment="1">
      <alignment vertical="center"/>
    </xf>
    <xf numFmtId="0" fontId="16" fillId="0" borderId="52" xfId="0" applyFont="1" applyBorder="1" applyAlignment="1">
      <alignment vertical="center"/>
    </xf>
    <xf numFmtId="0" fontId="16" fillId="0" borderId="53" xfId="0" applyFont="1" applyBorder="1" applyAlignment="1" applyProtection="1">
      <alignment vertical="center"/>
      <protection locked="0"/>
    </xf>
    <xf numFmtId="166" fontId="16" fillId="0" borderId="53" xfId="1" applyNumberFormat="1" applyFont="1" applyBorder="1" applyAlignment="1" applyProtection="1">
      <alignment vertical="center"/>
      <protection locked="0"/>
    </xf>
    <xf numFmtId="1" fontId="16" fillId="0" borderId="53" xfId="1" applyNumberFormat="1" applyFont="1" applyBorder="1" applyAlignment="1" applyProtection="1">
      <alignment vertical="center"/>
      <protection locked="0"/>
    </xf>
    <xf numFmtId="10" fontId="16" fillId="0" borderId="53" xfId="2" applyNumberFormat="1" applyFont="1" applyBorder="1" applyAlignment="1" applyProtection="1">
      <alignment vertical="center"/>
      <protection locked="0" hidden="1"/>
    </xf>
    <xf numFmtId="0" fontId="6" fillId="6" borderId="55" xfId="0" applyFont="1" applyFill="1" applyBorder="1" applyAlignment="1">
      <alignment horizontal="center" vertical="center" wrapText="1"/>
    </xf>
    <xf numFmtId="0" fontId="6" fillId="6" borderId="56" xfId="0" applyFont="1" applyFill="1" applyBorder="1" applyAlignment="1">
      <alignment horizontal="center" vertical="center" wrapText="1"/>
    </xf>
    <xf numFmtId="0" fontId="6" fillId="6" borderId="57" xfId="0" applyFont="1" applyFill="1" applyBorder="1" applyAlignment="1">
      <alignment horizontal="center" vertical="center" wrapText="1"/>
    </xf>
    <xf numFmtId="166" fontId="16" fillId="0" borderId="58" xfId="1" applyNumberFormat="1" applyFont="1" applyBorder="1" applyAlignment="1">
      <alignment vertical="center"/>
    </xf>
    <xf numFmtId="166" fontId="16" fillId="0" borderId="59" xfId="1" applyNumberFormat="1" applyFont="1" applyBorder="1" applyAlignment="1">
      <alignment vertical="center"/>
    </xf>
    <xf numFmtId="166" fontId="9" fillId="0" borderId="60" xfId="0" applyNumberFormat="1" applyFont="1" applyBorder="1" applyAlignment="1">
      <alignment vertical="center"/>
    </xf>
    <xf numFmtId="166" fontId="9" fillId="0" borderId="61" xfId="0" applyNumberFormat="1" applyFont="1" applyBorder="1" applyAlignment="1">
      <alignment vertical="center"/>
    </xf>
    <xf numFmtId="166" fontId="9" fillId="0" borderId="62" xfId="0" applyNumberFormat="1" applyFont="1" applyBorder="1" applyAlignment="1">
      <alignment vertical="center"/>
    </xf>
    <xf numFmtId="10" fontId="10" fillId="0" borderId="49" xfId="2" applyNumberFormat="1" applyFont="1" applyBorder="1" applyAlignment="1" applyProtection="1">
      <alignment horizontal="left" vertical="top" wrapText="1"/>
      <protection locked="0"/>
    </xf>
    <xf numFmtId="10" fontId="10" fillId="0" borderId="51" xfId="2" applyNumberFormat="1" applyFont="1" applyBorder="1" applyAlignment="1" applyProtection="1">
      <alignment horizontal="left" vertical="top" wrapText="1"/>
      <protection locked="0"/>
    </xf>
    <xf numFmtId="10" fontId="10" fillId="0" borderId="54" xfId="2" applyNumberFormat="1" applyFont="1" applyBorder="1" applyAlignment="1" applyProtection="1">
      <alignment horizontal="left" vertical="top" wrapText="1"/>
      <protection locked="0"/>
    </xf>
    <xf numFmtId="10" fontId="10" fillId="0" borderId="30" xfId="2" applyNumberFormat="1" applyFont="1" applyBorder="1" applyAlignment="1" applyProtection="1">
      <alignment horizontal="left" vertical="top" wrapText="1"/>
      <protection locked="0"/>
    </xf>
    <xf numFmtId="10" fontId="10" fillId="0" borderId="32" xfId="2" applyNumberFormat="1" applyFont="1" applyBorder="1" applyAlignment="1" applyProtection="1">
      <alignment horizontal="left" vertical="top" wrapText="1"/>
      <protection locked="0"/>
    </xf>
    <xf numFmtId="10" fontId="10" fillId="0" borderId="36" xfId="2" applyNumberFormat="1" applyFont="1" applyBorder="1" applyAlignment="1" applyProtection="1">
      <alignment horizontal="left" vertical="top" wrapText="1"/>
      <protection locked="0"/>
    </xf>
    <xf numFmtId="10" fontId="16" fillId="0" borderId="35" xfId="2" applyNumberFormat="1" applyFont="1" applyBorder="1" applyAlignment="1" applyProtection="1">
      <alignment vertical="center"/>
      <protection locked="0"/>
    </xf>
    <xf numFmtId="14" fontId="17" fillId="0" borderId="0" xfId="0" applyNumberFormat="1" applyFont="1" applyAlignment="1" applyProtection="1">
      <alignment horizontal="left"/>
      <protection locked="0"/>
    </xf>
    <xf numFmtId="164" fontId="10" fillId="0" borderId="0" xfId="0" applyNumberFormat="1" applyFont="1"/>
    <xf numFmtId="0" fontId="11" fillId="0" borderId="0" xfId="0" applyFont="1" applyFill="1" applyBorder="1"/>
    <xf numFmtId="3" fontId="11" fillId="0" borderId="0" xfId="0" applyNumberFormat="1" applyFont="1" applyFill="1" applyBorder="1"/>
    <xf numFmtId="3" fontId="0" fillId="0" borderId="0" xfId="0" applyNumberFormat="1" applyFill="1" applyBorder="1" applyAlignment="1">
      <alignment horizontal="right"/>
    </xf>
    <xf numFmtId="0" fontId="0" fillId="0" borderId="0" xfId="0" applyBorder="1" applyAlignment="1">
      <alignment horizontal="center"/>
    </xf>
    <xf numFmtId="0" fontId="5" fillId="0" borderId="0" xfId="0" applyFont="1" applyAlignment="1">
      <alignment horizontal="left" wrapText="1"/>
    </xf>
    <xf numFmtId="3" fontId="0" fillId="0" borderId="12" xfId="0" applyNumberFormat="1" applyBorder="1"/>
    <xf numFmtId="3" fontId="0" fillId="0" borderId="12" xfId="0" applyNumberFormat="1" applyBorder="1" applyAlignment="1">
      <alignment horizontal="right"/>
    </xf>
    <xf numFmtId="0" fontId="9" fillId="0" borderId="7" xfId="0" applyFont="1" applyBorder="1"/>
    <xf numFmtId="3" fontId="0" fillId="0" borderId="7" xfId="0" applyNumberFormat="1" applyBorder="1"/>
    <xf numFmtId="3" fontId="0" fillId="0" borderId="7" xfId="0" applyNumberFormat="1" applyBorder="1" applyAlignment="1">
      <alignment horizontal="right"/>
    </xf>
    <xf numFmtId="0" fontId="19" fillId="0" borderId="0" xfId="0" applyFont="1"/>
    <xf numFmtId="0" fontId="0" fillId="0" borderId="63" xfId="0" applyBorder="1"/>
    <xf numFmtId="0" fontId="5" fillId="0" borderId="63" xfId="0" applyFont="1" applyBorder="1"/>
    <xf numFmtId="0" fontId="11" fillId="0" borderId="63" xfId="0" applyFont="1" applyFill="1" applyBorder="1"/>
    <xf numFmtId="0" fontId="12" fillId="0" borderId="63" xfId="0" applyFont="1" applyFill="1" applyBorder="1"/>
    <xf numFmtId="166" fontId="0" fillId="0" borderId="10" xfId="1" applyNumberFormat="1" applyFont="1" applyBorder="1" applyAlignment="1">
      <alignment horizontal="right"/>
    </xf>
    <xf numFmtId="166" fontId="19" fillId="9" borderId="10" xfId="1" applyNumberFormat="1" applyFont="1" applyFill="1" applyBorder="1" applyAlignment="1">
      <alignment horizontal="right"/>
    </xf>
    <xf numFmtId="166" fontId="19" fillId="0" borderId="10" xfId="1" applyNumberFormat="1" applyFont="1" applyBorder="1" applyAlignment="1">
      <alignment horizontal="right"/>
    </xf>
    <xf numFmtId="0" fontId="19" fillId="0" borderId="0" xfId="0" applyFont="1" applyBorder="1"/>
    <xf numFmtId="0" fontId="20" fillId="9" borderId="10" xfId="0" applyFont="1" applyFill="1" applyBorder="1" applyAlignment="1">
      <alignment horizontal="center" vertical="center"/>
    </xf>
    <xf numFmtId="0" fontId="16" fillId="9" borderId="18" xfId="0" applyFont="1" applyFill="1" applyBorder="1" applyAlignment="1">
      <alignment horizontal="center" vertical="center"/>
    </xf>
    <xf numFmtId="0" fontId="22" fillId="0" borderId="10" xfId="0" applyFont="1" applyBorder="1" applyAlignment="1">
      <alignment horizontal="center" vertical="center" wrapText="1"/>
    </xf>
    <xf numFmtId="0" fontId="22" fillId="0" borderId="16" xfId="0" applyFont="1" applyBorder="1" applyAlignment="1">
      <alignment horizontal="center" vertical="center" wrapText="1"/>
    </xf>
    <xf numFmtId="0" fontId="22" fillId="0" borderId="64" xfId="0" applyFont="1" applyBorder="1" applyAlignment="1">
      <alignment horizontal="center" vertical="center" wrapText="1"/>
    </xf>
    <xf numFmtId="0" fontId="10" fillId="0" borderId="16" xfId="0" applyFont="1" applyBorder="1" applyAlignment="1">
      <alignment vertical="center" wrapText="1"/>
    </xf>
    <xf numFmtId="0" fontId="10" fillId="8" borderId="16" xfId="0" applyFont="1" applyFill="1" applyBorder="1" applyAlignment="1">
      <alignment vertical="center" wrapText="1"/>
    </xf>
    <xf numFmtId="0" fontId="0" fillId="0" borderId="16" xfId="0" applyBorder="1"/>
    <xf numFmtId="0" fontId="10" fillId="0" borderId="64" xfId="0" applyFont="1" applyBorder="1" applyAlignment="1">
      <alignment vertical="center" wrapText="1"/>
    </xf>
    <xf numFmtId="0" fontId="10" fillId="8" borderId="64" xfId="0" applyFont="1" applyFill="1" applyBorder="1" applyAlignment="1">
      <alignment vertical="center" wrapText="1"/>
    </xf>
    <xf numFmtId="0" fontId="0" fillId="0" borderId="64" xfId="0" applyBorder="1"/>
    <xf numFmtId="168" fontId="2" fillId="0" borderId="0" xfId="0" applyNumberFormat="1" applyFont="1" applyAlignment="1">
      <alignment horizontal="left" vertical="center"/>
    </xf>
    <xf numFmtId="0" fontId="10" fillId="0" borderId="0" xfId="0" applyFont="1" applyAlignment="1"/>
    <xf numFmtId="0" fontId="7" fillId="0" borderId="10" xfId="0" applyFont="1" applyBorder="1" applyAlignment="1">
      <alignment horizontal="center" vertical="center" wrapText="1"/>
    </xf>
    <xf numFmtId="0" fontId="7" fillId="0" borderId="64" xfId="0" applyFont="1" applyBorder="1" applyAlignment="1">
      <alignment horizontal="center" vertical="center" wrapText="1"/>
    </xf>
    <xf numFmtId="0" fontId="18" fillId="0" borderId="11" xfId="0" applyFont="1" applyBorder="1" applyAlignment="1">
      <alignment horizontal="left" vertical="center"/>
    </xf>
    <xf numFmtId="0" fontId="18" fillId="0" borderId="12" xfId="0" applyFont="1" applyBorder="1" applyAlignment="1">
      <alignment horizontal="left" vertical="center"/>
    </xf>
    <xf numFmtId="0" fontId="18" fillId="0" borderId="13" xfId="0" applyFont="1" applyBorder="1" applyAlignment="1">
      <alignment horizontal="left" vertical="center"/>
    </xf>
    <xf numFmtId="0" fontId="6" fillId="7" borderId="6" xfId="0" applyFont="1" applyFill="1" applyBorder="1" applyAlignment="1">
      <alignment horizontal="left" vertical="center" wrapText="1"/>
    </xf>
    <xf numFmtId="0" fontId="6" fillId="7" borderId="7" xfId="0" applyFont="1" applyFill="1" applyBorder="1" applyAlignment="1">
      <alignment horizontal="left" vertical="center" wrapText="1"/>
    </xf>
    <xf numFmtId="0" fontId="6" fillId="7" borderId="8" xfId="0" applyFont="1" applyFill="1" applyBorder="1" applyAlignment="1">
      <alignment horizontal="left" vertical="center" wrapText="1"/>
    </xf>
    <xf numFmtId="0" fontId="6" fillId="7" borderId="11" xfId="0" applyFont="1" applyFill="1" applyBorder="1" applyAlignment="1">
      <alignment horizontal="left" vertical="center" wrapText="1"/>
    </xf>
    <xf numFmtId="0" fontId="6" fillId="7" borderId="12" xfId="0" applyFont="1" applyFill="1" applyBorder="1" applyAlignment="1">
      <alignment horizontal="left" vertical="center" wrapText="1"/>
    </xf>
    <xf numFmtId="0" fontId="6" fillId="7" borderId="13" xfId="0" applyFont="1" applyFill="1" applyBorder="1" applyAlignment="1">
      <alignment horizontal="left" vertical="center" wrapText="1"/>
    </xf>
    <xf numFmtId="0" fontId="21" fillId="0" borderId="14" xfId="0" applyFont="1" applyBorder="1" applyAlignment="1">
      <alignment horizontal="left" vertical="center" wrapText="1"/>
    </xf>
    <xf numFmtId="0" fontId="21" fillId="0" borderId="15" xfId="0" applyFont="1" applyBorder="1" applyAlignment="1">
      <alignment horizontal="left" vertical="center" wrapText="1"/>
    </xf>
    <xf numFmtId="0" fontId="21" fillId="0" borderId="16" xfId="0" applyFont="1" applyBorder="1" applyAlignment="1">
      <alignment horizontal="left" vertical="center" wrapText="1"/>
    </xf>
    <xf numFmtId="0" fontId="9" fillId="9" borderId="10" xfId="0" applyFont="1" applyFill="1" applyBorder="1" applyAlignment="1">
      <alignment horizontal="center" vertical="center"/>
    </xf>
    <xf numFmtId="0" fontId="9" fillId="9" borderId="17" xfId="0" applyFont="1" applyFill="1" applyBorder="1" applyAlignment="1">
      <alignment horizontal="center" vertical="center"/>
    </xf>
    <xf numFmtId="0" fontId="9" fillId="9" borderId="18" xfId="0" applyFont="1" applyFill="1" applyBorder="1" applyAlignment="1">
      <alignment horizontal="center" vertical="center"/>
    </xf>
    <xf numFmtId="0" fontId="9" fillId="9" borderId="17" xfId="0" applyFont="1" applyFill="1" applyBorder="1" applyAlignment="1">
      <alignment horizontal="center" vertical="center" wrapText="1"/>
    </xf>
    <xf numFmtId="0" fontId="9" fillId="9" borderId="18" xfId="0" applyFont="1" applyFill="1" applyBorder="1" applyAlignment="1">
      <alignment horizontal="center" vertical="center" wrapText="1"/>
    </xf>
  </cellXfs>
  <cellStyles count="3">
    <cellStyle name="Komma" xfId="1" builtinId="3"/>
    <cellStyle name="Prozent" xfId="2" builtinId="5"/>
    <cellStyle name="Standard" xfId="0" builtinId="0"/>
  </cellStyles>
  <dxfs count="94">
    <dxf>
      <fill>
        <patternFill>
          <bgColor theme="9" tint="0.59996337778862885"/>
        </patternFill>
      </fill>
    </dxf>
    <dxf>
      <font>
        <b/>
        <i val="0"/>
        <color rgb="FFFF0000"/>
      </font>
      <fill>
        <patternFill patternType="none">
          <bgColor auto="1"/>
        </patternFill>
      </fill>
    </dxf>
    <dxf>
      <fill>
        <patternFill>
          <bgColor theme="9" tint="0.59996337778862885"/>
        </patternFill>
      </fill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FF0000"/>
      </font>
      <fill>
        <patternFill patternType="none">
          <bgColor auto="1"/>
        </patternFill>
      </fill>
    </dxf>
    <dxf>
      <fill>
        <patternFill>
          <bgColor theme="9" tint="0.59996337778862885"/>
        </patternFill>
      </fill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FF0000"/>
      </font>
      <fill>
        <patternFill patternType="none">
          <bgColor auto="1"/>
        </patternFill>
      </fill>
    </dxf>
    <dxf>
      <fill>
        <patternFill>
          <bgColor theme="9" tint="0.59996337778862885"/>
        </patternFill>
      </fill>
    </dxf>
    <dxf>
      <font>
        <b/>
        <i val="0"/>
        <color rgb="FFFF0000"/>
      </font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ont>
        <color auto="1"/>
      </font>
      <fill>
        <patternFill>
          <fgColor auto="1"/>
          <bgColor theme="9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color rgb="FFFF0000"/>
      </font>
      <fill>
        <patternFill patternType="none">
          <bgColor auto="1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ont>
        <color auto="1"/>
      </font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ont>
        <color auto="1"/>
      </font>
      <fill>
        <patternFill>
          <fgColor auto="1"/>
          <bgColor theme="9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theme="9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FF0000"/>
      </font>
      <fill>
        <patternFill patternType="none">
          <bgColor auto="1"/>
        </patternFill>
      </fill>
    </dxf>
    <dxf>
      <fill>
        <patternFill>
          <bgColor theme="9" tint="0.59996337778862885"/>
        </patternFill>
      </fill>
    </dxf>
    <dxf>
      <font>
        <b/>
        <i val="0"/>
        <color rgb="FFFF0000"/>
      </font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00B050"/>
        </patternFill>
      </fill>
    </dxf>
    <dxf>
      <fill>
        <patternFill>
          <bgColor theme="9" tint="0.59996337778862885"/>
        </patternFill>
      </fill>
    </dxf>
    <dxf>
      <font>
        <b/>
        <i val="0"/>
        <color rgb="FFFF0000"/>
      </font>
      <fill>
        <patternFill patternType="none">
          <bgColor auto="1"/>
        </patternFill>
      </fill>
    </dxf>
    <dxf>
      <fill>
        <patternFill>
          <bgColor theme="9" tint="0.59996337778862885"/>
        </patternFill>
      </fill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FF0000"/>
      </font>
      <fill>
        <patternFill patternType="none">
          <bgColor auto="1"/>
        </patternFill>
      </fill>
    </dxf>
    <dxf>
      <fill>
        <patternFill>
          <bgColor theme="9" tint="0.59996337778862885"/>
        </patternFill>
      </fill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FF0000"/>
      </font>
      <fill>
        <patternFill patternType="none">
          <bgColor auto="1"/>
        </patternFill>
      </fill>
    </dxf>
    <dxf>
      <fill>
        <patternFill>
          <bgColor theme="9" tint="0.59996337778862885"/>
        </patternFill>
      </fill>
    </dxf>
    <dxf>
      <font>
        <b/>
        <i val="0"/>
        <color rgb="FFFF0000"/>
      </font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ont>
        <color auto="1"/>
      </font>
      <fill>
        <patternFill>
          <fgColor auto="1"/>
          <bgColor theme="9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color rgb="FFFF0000"/>
      </font>
      <fill>
        <patternFill patternType="none">
          <bgColor auto="1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ont>
        <color auto="1"/>
      </font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ont>
        <color auto="1"/>
      </font>
      <fill>
        <patternFill>
          <fgColor auto="1"/>
          <bgColor theme="9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theme="9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FF0000"/>
      </font>
      <fill>
        <patternFill patternType="none">
          <bgColor auto="1"/>
        </patternFill>
      </fill>
    </dxf>
    <dxf>
      <fill>
        <patternFill>
          <bgColor theme="9" tint="0.59996337778862885"/>
        </patternFill>
      </fill>
    </dxf>
    <dxf>
      <font>
        <b/>
        <i val="0"/>
        <color rgb="FFFF0000"/>
      </font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00B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220484</xdr:colOff>
      <xdr:row>9</xdr:row>
      <xdr:rowOff>10582</xdr:rowOff>
    </xdr:from>
    <xdr:to>
      <xdr:col>8</xdr:col>
      <xdr:colOff>114652</xdr:colOff>
      <xdr:row>9</xdr:row>
      <xdr:rowOff>282221</xdr:rowOff>
    </xdr:to>
    <xdr:sp macro="" textlink="">
      <xdr:nvSpPr>
        <xdr:cNvPr id="2" name="Triangl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5106809" y="2077507"/>
          <a:ext cx="227543" cy="262114"/>
        </a:xfrm>
        <a:prstGeom prst="triangle">
          <a:avLst/>
        </a:prstGeom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1</xdr:col>
      <xdr:colOff>31750</xdr:colOff>
      <xdr:row>16</xdr:row>
      <xdr:rowOff>42333</xdr:rowOff>
    </xdr:from>
    <xdr:to>
      <xdr:col>1</xdr:col>
      <xdr:colOff>232833</xdr:colOff>
      <xdr:row>17</xdr:row>
      <xdr:rowOff>10582</xdr:rowOff>
    </xdr:to>
    <xdr:sp macro="" textlink="">
      <xdr:nvSpPr>
        <xdr:cNvPr id="3" name="Triangle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231775" y="3890433"/>
          <a:ext cx="201083" cy="244474"/>
        </a:xfrm>
        <a:prstGeom prst="triangle">
          <a:avLst/>
        </a:prstGeom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1</xdr:col>
      <xdr:colOff>53578</xdr:colOff>
      <xdr:row>18</xdr:row>
      <xdr:rowOff>5953</xdr:rowOff>
    </xdr:from>
    <xdr:to>
      <xdr:col>1</xdr:col>
      <xdr:colOff>220267</xdr:colOff>
      <xdr:row>19</xdr:row>
      <xdr:rowOff>11906</xdr:rowOff>
    </xdr:to>
    <xdr:sp macro="" textlink="">
      <xdr:nvSpPr>
        <xdr:cNvPr id="7" name="Ellipse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255984" y="3619500"/>
          <a:ext cx="166689" cy="166687"/>
        </a:xfrm>
        <a:prstGeom prst="ellipse">
          <a:avLst/>
        </a:prstGeom>
        <a:solidFill>
          <a:schemeClr val="tx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1</xdr:col>
      <xdr:colOff>52919</xdr:colOff>
      <xdr:row>19</xdr:row>
      <xdr:rowOff>154781</xdr:rowOff>
    </xdr:from>
    <xdr:to>
      <xdr:col>1</xdr:col>
      <xdr:colOff>220267</xdr:colOff>
      <xdr:row>20</xdr:row>
      <xdr:rowOff>157691</xdr:rowOff>
    </xdr:to>
    <xdr:sp macro="" textlink="">
      <xdr:nvSpPr>
        <xdr:cNvPr id="8" name="Ellipse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255325" y="3929062"/>
          <a:ext cx="167348" cy="163645"/>
        </a:xfrm>
        <a:prstGeom prst="ellipse">
          <a:avLst/>
        </a:prstGeom>
        <a:solidFill>
          <a:srgbClr val="00B05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13</xdr:col>
      <xdr:colOff>204609</xdr:colOff>
      <xdr:row>10</xdr:row>
      <xdr:rowOff>1763</xdr:rowOff>
    </xdr:from>
    <xdr:to>
      <xdr:col>14</xdr:col>
      <xdr:colOff>98777</xdr:colOff>
      <xdr:row>10</xdr:row>
      <xdr:rowOff>273402</xdr:rowOff>
    </xdr:to>
    <xdr:sp macro="" textlink="">
      <xdr:nvSpPr>
        <xdr:cNvPr id="9" name="Triangle 1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>
        <a:xfrm>
          <a:off x="7091184" y="2344913"/>
          <a:ext cx="227543" cy="271639"/>
        </a:xfrm>
        <a:prstGeom prst="triangle">
          <a:avLst/>
        </a:prstGeom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33</xdr:col>
      <xdr:colOff>48779</xdr:colOff>
      <xdr:row>12</xdr:row>
      <xdr:rowOff>224866</xdr:rowOff>
    </xdr:from>
    <xdr:to>
      <xdr:col>33</xdr:col>
      <xdr:colOff>269266</xdr:colOff>
      <xdr:row>14</xdr:row>
      <xdr:rowOff>21</xdr:rowOff>
    </xdr:to>
    <xdr:sp macro="" textlink="">
      <xdr:nvSpPr>
        <xdr:cNvPr id="10" name="Triangle 1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>
        <a:xfrm>
          <a:off x="13211576" y="2711052"/>
          <a:ext cx="220487" cy="227189"/>
        </a:xfrm>
        <a:prstGeom prst="triangle">
          <a:avLst/>
        </a:prstGeom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25</xdr:col>
      <xdr:colOff>209550</xdr:colOff>
      <xdr:row>12</xdr:row>
      <xdr:rowOff>15519</xdr:rowOff>
    </xdr:from>
    <xdr:to>
      <xdr:col>26</xdr:col>
      <xdr:colOff>103718</xdr:colOff>
      <xdr:row>13</xdr:row>
      <xdr:rowOff>4936</xdr:rowOff>
    </xdr:to>
    <xdr:sp macro="" textlink="">
      <xdr:nvSpPr>
        <xdr:cNvPr id="11" name="Triangle 1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>
          <a:off x="11096625" y="2911119"/>
          <a:ext cx="227543" cy="265642"/>
        </a:xfrm>
        <a:prstGeom prst="triangle">
          <a:avLst/>
        </a:prstGeom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17</xdr:col>
      <xdr:colOff>215899</xdr:colOff>
      <xdr:row>11</xdr:row>
      <xdr:rowOff>13051</xdr:rowOff>
    </xdr:from>
    <xdr:to>
      <xdr:col>18</xdr:col>
      <xdr:colOff>110066</xdr:colOff>
      <xdr:row>12</xdr:row>
      <xdr:rowOff>2468</xdr:rowOff>
    </xdr:to>
    <xdr:sp macro="" textlink="">
      <xdr:nvSpPr>
        <xdr:cNvPr id="12" name="Triangle 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/>
      </xdr:nvSpPr>
      <xdr:spPr>
        <a:xfrm>
          <a:off x="8435974" y="2632426"/>
          <a:ext cx="227542" cy="265642"/>
        </a:xfrm>
        <a:prstGeom prst="triangle">
          <a:avLst/>
        </a:prstGeom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17</xdr:col>
      <xdr:colOff>92727</xdr:colOff>
      <xdr:row>10</xdr:row>
      <xdr:rowOff>39956</xdr:rowOff>
    </xdr:from>
    <xdr:to>
      <xdr:col>17</xdr:col>
      <xdr:colOff>259416</xdr:colOff>
      <xdr:row>10</xdr:row>
      <xdr:rowOff>206643</xdr:rowOff>
    </xdr:to>
    <xdr:sp macro="" textlink="">
      <xdr:nvSpPr>
        <xdr:cNvPr id="15" name="Ellips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/>
      </xdr:nvSpPr>
      <xdr:spPr>
        <a:xfrm>
          <a:off x="7540524" y="2074109"/>
          <a:ext cx="166689" cy="166687"/>
        </a:xfrm>
        <a:prstGeom prst="ellipse">
          <a:avLst/>
        </a:prstGeom>
        <a:solidFill>
          <a:schemeClr val="tx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33</xdr:col>
      <xdr:colOff>81630</xdr:colOff>
      <xdr:row>12</xdr:row>
      <xdr:rowOff>34005</xdr:rowOff>
    </xdr:from>
    <xdr:to>
      <xdr:col>33</xdr:col>
      <xdr:colOff>248978</xdr:colOff>
      <xdr:row>12</xdr:row>
      <xdr:rowOff>197650</xdr:rowOff>
    </xdr:to>
    <xdr:sp macro="" textlink="">
      <xdr:nvSpPr>
        <xdr:cNvPr id="17" name="Ellips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/>
      </xdr:nvSpPr>
      <xdr:spPr>
        <a:xfrm>
          <a:off x="13126037" y="2520191"/>
          <a:ext cx="167348" cy="163645"/>
        </a:xfrm>
        <a:prstGeom prst="ellipse">
          <a:avLst/>
        </a:prstGeom>
        <a:solidFill>
          <a:srgbClr val="00B05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3</xdr:col>
      <xdr:colOff>769437</xdr:colOff>
      <xdr:row>7</xdr:row>
      <xdr:rowOff>16447</xdr:rowOff>
    </xdr:from>
    <xdr:to>
      <xdr:col>5</xdr:col>
      <xdr:colOff>125469</xdr:colOff>
      <xdr:row>8</xdr:row>
      <xdr:rowOff>11269</xdr:rowOff>
    </xdr:to>
    <xdr:sp macro="" textlink="">
      <xdr:nvSpPr>
        <xdr:cNvPr id="19" name="Triangle 1">
          <a:extLst>
            <a:ext uri="{FF2B5EF4-FFF2-40B4-BE49-F238E27FC236}">
              <a16:creationId xmlns:a16="http://schemas.microsoft.com/office/drawing/2014/main" id="{857C4ECF-7705-43EC-8CE0-590E8BB6DF93}"/>
            </a:ext>
          </a:extLst>
        </xdr:cNvPr>
        <xdr:cNvSpPr/>
      </xdr:nvSpPr>
      <xdr:spPr>
        <a:xfrm>
          <a:off x="3250242" y="1372549"/>
          <a:ext cx="243956" cy="220839"/>
        </a:xfrm>
        <a:prstGeom prst="triangle">
          <a:avLst/>
        </a:prstGeom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BA26"/>
  <sheetViews>
    <sheetView showGridLines="0" tabSelected="1" zoomScale="118" zoomScaleNormal="118" workbookViewId="0">
      <selection activeCell="F6" sqref="F6:Q6"/>
    </sheetView>
  </sheetViews>
  <sheetFormatPr baseColWidth="10" defaultRowHeight="12.75" x14ac:dyDescent="0.2"/>
  <cols>
    <col min="1" max="1" width="1.28515625" customWidth="1"/>
    <col min="2" max="2" width="6.7109375" customWidth="1"/>
    <col min="3" max="3" width="25.85546875" customWidth="1"/>
    <col min="4" max="4" width="11" customWidth="1"/>
    <col min="5" max="5" width="1.7109375" customWidth="1"/>
    <col min="6" max="53" width="5" customWidth="1"/>
  </cols>
  <sheetData>
    <row r="2" spans="2:53" ht="18.75" x14ac:dyDescent="0.3">
      <c r="B2" s="3" t="s">
        <v>36</v>
      </c>
      <c r="C2" s="3"/>
      <c r="D2" s="3"/>
      <c r="E2" s="3"/>
    </row>
    <row r="3" spans="2:53" ht="18.75" x14ac:dyDescent="0.3">
      <c r="B3" s="4"/>
      <c r="C3" s="4"/>
      <c r="D3" s="3"/>
      <c r="E3" s="3"/>
    </row>
    <row r="6" spans="2:53" ht="15.75" x14ac:dyDescent="0.2">
      <c r="B6" s="169" t="s">
        <v>37</v>
      </c>
      <c r="C6" s="170"/>
      <c r="D6" s="171"/>
      <c r="E6" s="5"/>
      <c r="F6" s="164" t="s">
        <v>35</v>
      </c>
      <c r="G6" s="164"/>
      <c r="H6" s="164"/>
      <c r="I6" s="164"/>
      <c r="J6" s="164"/>
      <c r="K6" s="164"/>
      <c r="L6" s="164"/>
      <c r="M6" s="164"/>
      <c r="N6" s="164"/>
      <c r="O6" s="164"/>
      <c r="P6" s="164"/>
      <c r="Q6" s="165"/>
      <c r="R6" s="164" t="s">
        <v>35</v>
      </c>
      <c r="S6" s="164"/>
      <c r="T6" s="164"/>
      <c r="U6" s="164"/>
      <c r="V6" s="164"/>
      <c r="W6" s="164"/>
      <c r="X6" s="164"/>
      <c r="Y6" s="164"/>
      <c r="Z6" s="164"/>
      <c r="AA6" s="164"/>
      <c r="AB6" s="164"/>
      <c r="AC6" s="165"/>
      <c r="AD6" s="164" t="s">
        <v>35</v>
      </c>
      <c r="AE6" s="164"/>
      <c r="AF6" s="164"/>
      <c r="AG6" s="164"/>
      <c r="AH6" s="164"/>
      <c r="AI6" s="164"/>
      <c r="AJ6" s="164"/>
      <c r="AK6" s="164"/>
      <c r="AL6" s="164"/>
      <c r="AM6" s="164"/>
      <c r="AN6" s="164"/>
      <c r="AO6" s="165"/>
      <c r="AP6" s="164" t="s">
        <v>35</v>
      </c>
      <c r="AQ6" s="164"/>
      <c r="AR6" s="164"/>
      <c r="AS6" s="164"/>
      <c r="AT6" s="164"/>
      <c r="AU6" s="164"/>
      <c r="AV6" s="164"/>
      <c r="AW6" s="164"/>
      <c r="AX6" s="164"/>
      <c r="AY6" s="164"/>
      <c r="AZ6" s="164"/>
      <c r="BA6" s="165"/>
    </row>
    <row r="7" spans="2:53" ht="15.75" x14ac:dyDescent="0.2">
      <c r="B7" s="172"/>
      <c r="C7" s="173"/>
      <c r="D7" s="174"/>
      <c r="E7" s="5"/>
      <c r="F7" s="153">
        <v>1</v>
      </c>
      <c r="G7" s="153">
        <v>2</v>
      </c>
      <c r="H7" s="153">
        <v>3</v>
      </c>
      <c r="I7" s="153">
        <v>4</v>
      </c>
      <c r="J7" s="153">
        <v>5</v>
      </c>
      <c r="K7" s="153">
        <v>6</v>
      </c>
      <c r="L7" s="153">
        <v>7</v>
      </c>
      <c r="M7" s="153">
        <v>8</v>
      </c>
      <c r="N7" s="153">
        <v>9</v>
      </c>
      <c r="O7" s="153">
        <v>10</v>
      </c>
      <c r="P7" s="153">
        <v>11</v>
      </c>
      <c r="Q7" s="155">
        <v>12</v>
      </c>
      <c r="R7" s="154">
        <v>1</v>
      </c>
      <c r="S7" s="153">
        <v>2</v>
      </c>
      <c r="T7" s="153">
        <v>3</v>
      </c>
      <c r="U7" s="153">
        <v>4</v>
      </c>
      <c r="V7" s="153">
        <v>5</v>
      </c>
      <c r="W7" s="153">
        <v>6</v>
      </c>
      <c r="X7" s="153">
        <v>7</v>
      </c>
      <c r="Y7" s="153">
        <v>8</v>
      </c>
      <c r="Z7" s="153">
        <v>9</v>
      </c>
      <c r="AA7" s="153">
        <v>10</v>
      </c>
      <c r="AB7" s="153">
        <v>11</v>
      </c>
      <c r="AC7" s="155">
        <v>12</v>
      </c>
      <c r="AD7" s="153">
        <v>1</v>
      </c>
      <c r="AE7" s="153">
        <v>2</v>
      </c>
      <c r="AF7" s="153">
        <v>3</v>
      </c>
      <c r="AG7" s="153">
        <v>4</v>
      </c>
      <c r="AH7" s="153">
        <v>5</v>
      </c>
      <c r="AI7" s="153">
        <v>6</v>
      </c>
      <c r="AJ7" s="153">
        <v>7</v>
      </c>
      <c r="AK7" s="153">
        <v>8</v>
      </c>
      <c r="AL7" s="153">
        <v>9</v>
      </c>
      <c r="AM7" s="153">
        <v>10</v>
      </c>
      <c r="AN7" s="153">
        <v>11</v>
      </c>
      <c r="AO7" s="155">
        <v>12</v>
      </c>
      <c r="AP7" s="153">
        <v>1</v>
      </c>
      <c r="AQ7" s="153">
        <v>2</v>
      </c>
      <c r="AR7" s="153">
        <v>3</v>
      </c>
      <c r="AS7" s="153">
        <v>4</v>
      </c>
      <c r="AT7" s="153">
        <v>5</v>
      </c>
      <c r="AU7" s="153">
        <v>6</v>
      </c>
      <c r="AV7" s="153">
        <v>7</v>
      </c>
      <c r="AW7" s="153">
        <v>8</v>
      </c>
      <c r="AX7" s="153">
        <v>9</v>
      </c>
      <c r="AY7" s="153">
        <v>10</v>
      </c>
      <c r="AZ7" s="153">
        <v>11</v>
      </c>
      <c r="BA7" s="155">
        <v>12</v>
      </c>
    </row>
    <row r="8" spans="2:53" ht="18" customHeight="1" x14ac:dyDescent="0.2">
      <c r="B8" s="166" t="s">
        <v>43</v>
      </c>
      <c r="C8" s="167"/>
      <c r="D8" s="168"/>
      <c r="E8" s="8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7"/>
      <c r="AY8" s="6"/>
      <c r="AZ8" s="6"/>
      <c r="BA8" s="6"/>
    </row>
    <row r="9" spans="2:53" ht="18" customHeight="1" x14ac:dyDescent="0.2">
      <c r="B9" s="175" t="s">
        <v>38</v>
      </c>
      <c r="C9" s="176"/>
      <c r="D9" s="177"/>
      <c r="E9" s="9"/>
      <c r="F9" s="10"/>
      <c r="G9" s="10"/>
      <c r="H9" s="10"/>
      <c r="I9" s="11"/>
      <c r="J9" s="11"/>
      <c r="K9" s="11"/>
      <c r="L9" s="11"/>
      <c r="M9" s="11"/>
      <c r="N9" s="11"/>
      <c r="O9" s="11"/>
      <c r="P9" s="11"/>
      <c r="Q9" s="159"/>
      <c r="R9" s="156"/>
      <c r="S9" s="11"/>
      <c r="T9" s="11"/>
      <c r="U9" s="11"/>
      <c r="V9" s="11"/>
      <c r="W9" s="11"/>
      <c r="X9" s="11"/>
      <c r="Y9" s="11"/>
      <c r="Z9" s="11"/>
      <c r="AA9" s="11"/>
      <c r="AB9" s="11"/>
      <c r="AC9" s="159"/>
      <c r="AD9" s="156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59"/>
      <c r="AP9" s="156"/>
      <c r="AQ9" s="11"/>
      <c r="AR9" s="11"/>
      <c r="AS9" s="11"/>
      <c r="AT9" s="11"/>
      <c r="AU9" s="11"/>
      <c r="AV9" s="11"/>
      <c r="AW9" s="11"/>
      <c r="AX9" s="11"/>
      <c r="AY9" s="11"/>
      <c r="AZ9" s="11"/>
      <c r="BA9" s="159"/>
    </row>
    <row r="10" spans="2:53" ht="18" customHeight="1" x14ac:dyDescent="0.2">
      <c r="B10" s="175" t="s">
        <v>39</v>
      </c>
      <c r="C10" s="176"/>
      <c r="D10" s="177"/>
      <c r="E10" s="9"/>
      <c r="F10" s="11"/>
      <c r="G10" s="10"/>
      <c r="H10" s="10"/>
      <c r="I10" s="10"/>
      <c r="J10" s="10"/>
      <c r="K10" s="10"/>
      <c r="L10" s="10"/>
      <c r="M10" s="10"/>
      <c r="N10" s="10"/>
      <c r="O10" s="11"/>
      <c r="P10" s="11"/>
      <c r="Q10" s="159"/>
      <c r="R10" s="156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59"/>
      <c r="AD10" s="156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59"/>
      <c r="AP10" s="156"/>
      <c r="AQ10" s="11"/>
      <c r="AR10" s="11"/>
      <c r="AS10" s="11"/>
      <c r="AT10" s="11"/>
      <c r="AU10" s="11"/>
      <c r="AV10" s="11"/>
      <c r="AW10" s="11"/>
      <c r="AX10" s="11"/>
      <c r="AY10" s="11"/>
      <c r="AZ10" s="11"/>
      <c r="BA10" s="159"/>
    </row>
    <row r="11" spans="2:53" ht="18" customHeight="1" x14ac:dyDescent="0.2">
      <c r="B11" s="175" t="s">
        <v>42</v>
      </c>
      <c r="C11" s="176"/>
      <c r="D11" s="177"/>
      <c r="E11" s="9"/>
      <c r="F11" s="11"/>
      <c r="G11" s="11"/>
      <c r="H11" s="11"/>
      <c r="I11" s="11"/>
      <c r="J11" s="11"/>
      <c r="K11" s="11"/>
      <c r="L11" s="11"/>
      <c r="M11" s="11"/>
      <c r="N11" s="11"/>
      <c r="O11" s="10"/>
      <c r="P11" s="10"/>
      <c r="Q11" s="160"/>
      <c r="R11" s="157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59"/>
      <c r="AD11" s="156"/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59"/>
      <c r="AP11" s="156"/>
      <c r="AQ11" s="11"/>
      <c r="AR11" s="11"/>
      <c r="AS11" s="11"/>
      <c r="AT11" s="11"/>
      <c r="AU11" s="11"/>
      <c r="AV11" s="11"/>
      <c r="AW11" s="11"/>
      <c r="AX11" s="11"/>
      <c r="AY11" s="11"/>
      <c r="AZ11" s="11"/>
      <c r="BA11" s="159"/>
    </row>
    <row r="12" spans="2:53" ht="18" customHeight="1" x14ac:dyDescent="0.2">
      <c r="B12" s="175" t="s">
        <v>40</v>
      </c>
      <c r="C12" s="176"/>
      <c r="D12" s="177"/>
      <c r="E12" s="9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60"/>
      <c r="R12" s="157"/>
      <c r="S12" s="10"/>
      <c r="T12" s="10"/>
      <c r="U12" s="10"/>
      <c r="V12" s="10"/>
      <c r="W12" s="10"/>
      <c r="X12" s="10"/>
      <c r="Y12" s="10"/>
      <c r="Z12" s="10"/>
      <c r="AA12" s="11"/>
      <c r="AB12" s="11"/>
      <c r="AC12" s="159"/>
      <c r="AD12" s="156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59"/>
      <c r="AP12" s="156"/>
      <c r="AQ12" s="11"/>
      <c r="AR12" s="11"/>
      <c r="AS12" s="11"/>
      <c r="AT12" s="11"/>
      <c r="AU12" s="11"/>
      <c r="AV12" s="11"/>
      <c r="AW12" s="11"/>
      <c r="AX12" s="11"/>
      <c r="AY12" s="11"/>
      <c r="AZ12" s="11"/>
      <c r="BA12" s="159"/>
    </row>
    <row r="13" spans="2:53" ht="18" customHeight="1" x14ac:dyDescent="0.2">
      <c r="B13" s="175" t="s">
        <v>41</v>
      </c>
      <c r="C13" s="176"/>
      <c r="D13" s="177"/>
      <c r="E13" s="9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59"/>
      <c r="R13" s="156"/>
      <c r="S13" s="11"/>
      <c r="T13" s="11"/>
      <c r="U13" s="11"/>
      <c r="V13" s="11"/>
      <c r="W13" s="11"/>
      <c r="X13" s="11"/>
      <c r="Y13" s="10"/>
      <c r="Z13" s="10"/>
      <c r="AA13" s="10"/>
      <c r="AB13" s="10"/>
      <c r="AC13" s="160"/>
      <c r="AD13" s="157"/>
      <c r="AE13" s="10"/>
      <c r="AF13" s="10"/>
      <c r="AG13" s="10"/>
      <c r="AH13" s="11"/>
      <c r="AI13" s="11"/>
      <c r="AJ13" s="11"/>
      <c r="AK13" s="11"/>
      <c r="AL13" s="11"/>
      <c r="AM13" s="11"/>
      <c r="AN13" s="11"/>
      <c r="AO13" s="159"/>
      <c r="AP13" s="156"/>
      <c r="AQ13" s="11"/>
      <c r="AR13" s="11"/>
      <c r="AS13" s="11"/>
      <c r="AT13" s="11"/>
      <c r="AU13" s="11"/>
      <c r="AV13" s="11"/>
      <c r="AW13" s="11"/>
      <c r="AX13" s="11"/>
      <c r="AY13" s="11"/>
      <c r="AZ13" s="11"/>
      <c r="BA13" s="159"/>
    </row>
    <row r="14" spans="2:53" ht="18" customHeight="1" x14ac:dyDescent="0.2">
      <c r="B14" s="166" t="s">
        <v>44</v>
      </c>
      <c r="C14" s="167"/>
      <c r="D14" s="168"/>
      <c r="E14" s="12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61"/>
      <c r="R14" s="158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61"/>
      <c r="AD14" s="158"/>
      <c r="AE14" s="13"/>
      <c r="AF14" s="13"/>
      <c r="AG14" s="13"/>
      <c r="AH14" s="13"/>
      <c r="AI14" s="13"/>
      <c r="AJ14" s="13"/>
      <c r="AK14" s="13"/>
      <c r="AL14" s="13"/>
      <c r="AM14" s="13"/>
      <c r="AN14" s="13"/>
      <c r="AO14" s="161"/>
      <c r="AP14" s="156"/>
      <c r="AQ14" s="11"/>
      <c r="AR14" s="11"/>
      <c r="AS14" s="11"/>
      <c r="AT14" s="11"/>
      <c r="AU14" s="11"/>
      <c r="AV14" s="13"/>
      <c r="AW14" s="13"/>
      <c r="AX14" s="13"/>
      <c r="AY14" s="13"/>
      <c r="AZ14" s="13"/>
      <c r="BA14" s="161"/>
    </row>
    <row r="16" spans="2:53" ht="15.75" x14ac:dyDescent="0.25">
      <c r="D16" s="14"/>
      <c r="E16" s="15"/>
      <c r="F16" s="16"/>
      <c r="G16" s="17"/>
      <c r="H16" s="17"/>
    </row>
    <row r="17" spans="2:8" ht="15" x14ac:dyDescent="0.2">
      <c r="C17" t="s">
        <v>45</v>
      </c>
      <c r="D17" s="18"/>
      <c r="E17" s="18"/>
      <c r="F17" s="19"/>
      <c r="G17" s="17"/>
      <c r="H17" s="17"/>
    </row>
    <row r="18" spans="2:8" x14ac:dyDescent="0.2">
      <c r="D18" s="18"/>
      <c r="E18" s="18"/>
      <c r="F18" s="16"/>
      <c r="G18" s="17"/>
      <c r="H18" s="17"/>
    </row>
    <row r="19" spans="2:8" x14ac:dyDescent="0.2">
      <c r="C19" t="s">
        <v>46</v>
      </c>
      <c r="D19" s="18"/>
      <c r="E19" s="18"/>
      <c r="F19" s="16"/>
      <c r="G19" s="17"/>
      <c r="H19" s="17"/>
    </row>
    <row r="20" spans="2:8" x14ac:dyDescent="0.2">
      <c r="D20" s="16"/>
      <c r="E20" s="16"/>
      <c r="F20" s="16"/>
      <c r="G20" s="17"/>
      <c r="H20" s="17"/>
    </row>
    <row r="21" spans="2:8" x14ac:dyDescent="0.2">
      <c r="C21" t="s">
        <v>47</v>
      </c>
      <c r="D21" s="16"/>
      <c r="E21" s="16"/>
      <c r="F21" s="16"/>
      <c r="G21" s="17"/>
      <c r="H21" s="17"/>
    </row>
    <row r="22" spans="2:8" x14ac:dyDescent="0.2">
      <c r="D22" s="16"/>
      <c r="E22" s="16"/>
      <c r="F22" s="16"/>
      <c r="G22" s="17"/>
      <c r="H22" s="17"/>
    </row>
    <row r="23" spans="2:8" ht="15.75" x14ac:dyDescent="0.25">
      <c r="B23" s="20"/>
      <c r="C23" s="20"/>
      <c r="D23" s="21"/>
      <c r="E23" s="21"/>
      <c r="F23" s="16"/>
      <c r="G23" s="17"/>
      <c r="H23" s="17"/>
    </row>
    <row r="24" spans="2:8" ht="15.75" x14ac:dyDescent="0.25">
      <c r="B24" s="20"/>
      <c r="C24" s="20"/>
      <c r="D24" s="21"/>
      <c r="E24" s="21"/>
      <c r="F24" s="16"/>
      <c r="G24" s="17"/>
      <c r="H24" s="17"/>
    </row>
    <row r="25" spans="2:8" ht="15.75" x14ac:dyDescent="0.25">
      <c r="B25" s="22"/>
      <c r="C25" s="22"/>
      <c r="D25" s="23"/>
      <c r="E25" s="23"/>
    </row>
    <row r="26" spans="2:8" ht="15.75" x14ac:dyDescent="0.25">
      <c r="B26" s="24"/>
      <c r="C26" s="24"/>
      <c r="D26" s="23"/>
      <c r="E26" s="23"/>
    </row>
  </sheetData>
  <mergeCells count="12">
    <mergeCell ref="AP6:BA6"/>
    <mergeCell ref="B8:D8"/>
    <mergeCell ref="B14:D14"/>
    <mergeCell ref="B6:D7"/>
    <mergeCell ref="F6:Q6"/>
    <mergeCell ref="R6:AC6"/>
    <mergeCell ref="B9:D9"/>
    <mergeCell ref="B10:D10"/>
    <mergeCell ref="B11:D11"/>
    <mergeCell ref="B12:D12"/>
    <mergeCell ref="B13:D13"/>
    <mergeCell ref="AD6:AO6"/>
  </mergeCells>
  <dataValidations count="1">
    <dataValidation allowBlank="1" showInputMessage="1" showErrorMessage="1" prompt="Inserire il numero e la designazione del pacchetto di lavoro." sqref="B9:D13" xr:uid="{00000000-0002-0000-0000-000000000000}"/>
  </dataValidation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K22"/>
  <sheetViews>
    <sheetView showGridLines="0" zoomScale="130" zoomScaleNormal="130" workbookViewId="0">
      <selection activeCell="B20" sqref="B20"/>
    </sheetView>
  </sheetViews>
  <sheetFormatPr baseColWidth="10" defaultRowHeight="12.75" x14ac:dyDescent="0.2"/>
  <cols>
    <col min="1" max="1" width="2.42578125" customWidth="1"/>
    <col min="2" max="2" width="44.42578125" customWidth="1"/>
    <col min="3" max="3" width="1.7109375" style="26" customWidth="1"/>
    <col min="4" max="7" width="20.7109375" customWidth="1"/>
    <col min="8" max="8" width="1.85546875" customWidth="1"/>
    <col min="9" max="9" width="20.7109375" customWidth="1"/>
    <col min="10" max="10" width="2.140625" customWidth="1"/>
    <col min="11" max="11" width="20.7109375" customWidth="1"/>
  </cols>
  <sheetData>
    <row r="2" spans="2:11" ht="18.75" x14ac:dyDescent="0.3">
      <c r="B2" s="3" t="s">
        <v>57</v>
      </c>
      <c r="C2" s="25"/>
    </row>
    <row r="3" spans="2:11" ht="31.5" customHeight="1" x14ac:dyDescent="0.25">
      <c r="B3" s="136" t="s">
        <v>48</v>
      </c>
      <c r="C3" s="136"/>
      <c r="D3" s="136"/>
      <c r="E3" s="136"/>
      <c r="F3" s="136"/>
      <c r="G3" s="136"/>
      <c r="I3" s="136"/>
    </row>
    <row r="5" spans="2:11" ht="18.75" customHeight="1" x14ac:dyDescent="0.2">
      <c r="B5" s="142" t="s">
        <v>56</v>
      </c>
      <c r="C5" s="135"/>
      <c r="D5" s="178" t="s">
        <v>63</v>
      </c>
      <c r="E5" s="178"/>
      <c r="F5" s="178"/>
      <c r="G5" s="178"/>
      <c r="H5" s="26"/>
      <c r="I5" s="179" t="s">
        <v>68</v>
      </c>
      <c r="K5" s="181" t="s">
        <v>69</v>
      </c>
    </row>
    <row r="6" spans="2:11" ht="38.1" customHeight="1" x14ac:dyDescent="0.2">
      <c r="B6" s="135"/>
      <c r="C6" s="135"/>
      <c r="D6" s="151" t="s">
        <v>67</v>
      </c>
      <c r="E6" s="151" t="s">
        <v>64</v>
      </c>
      <c r="F6" s="151" t="s">
        <v>65</v>
      </c>
      <c r="G6" s="151" t="s">
        <v>66</v>
      </c>
      <c r="H6" s="26"/>
      <c r="I6" s="180"/>
      <c r="K6" s="182"/>
    </row>
    <row r="7" spans="2:11" ht="15.95" customHeight="1" x14ac:dyDescent="0.2">
      <c r="B7" s="28"/>
      <c r="C7" s="135"/>
      <c r="D7" s="27" t="s">
        <v>33</v>
      </c>
      <c r="E7" s="27" t="s">
        <v>33</v>
      </c>
      <c r="F7" s="27" t="s">
        <v>33</v>
      </c>
      <c r="G7" s="27" t="s">
        <v>33</v>
      </c>
      <c r="H7" s="26"/>
      <c r="I7" s="152" t="s">
        <v>32</v>
      </c>
      <c r="K7" s="27" t="s">
        <v>33</v>
      </c>
    </row>
    <row r="8" spans="2:11" ht="15.95" customHeight="1" x14ac:dyDescent="0.25">
      <c r="B8" s="29" t="s">
        <v>34</v>
      </c>
      <c r="C8" s="24"/>
      <c r="D8" s="30"/>
      <c r="E8" s="30"/>
      <c r="F8" s="30"/>
      <c r="G8" s="30"/>
      <c r="H8" s="26"/>
      <c r="I8" s="30"/>
    </row>
    <row r="9" spans="2:11" ht="15.95" customHeight="1" x14ac:dyDescent="0.2">
      <c r="B9" s="13" t="s">
        <v>49</v>
      </c>
      <c r="C9" s="143"/>
      <c r="D9" s="147">
        <v>0</v>
      </c>
      <c r="E9" s="147">
        <v>0</v>
      </c>
      <c r="F9" s="147">
        <v>0</v>
      </c>
      <c r="G9" s="147">
        <v>0</v>
      </c>
      <c r="H9" s="26"/>
      <c r="I9" s="149">
        <f>SUM(D9:G9)</f>
        <v>0</v>
      </c>
      <c r="K9" s="147">
        <f>I9-D9</f>
        <v>0</v>
      </c>
    </row>
    <row r="10" spans="2:11" ht="15.95" customHeight="1" x14ac:dyDescent="0.2">
      <c r="B10" s="13" t="s">
        <v>50</v>
      </c>
      <c r="C10" s="143"/>
      <c r="D10" s="147">
        <v>0</v>
      </c>
      <c r="E10" s="147">
        <v>0</v>
      </c>
      <c r="F10" s="147">
        <v>0</v>
      </c>
      <c r="G10" s="147">
        <v>0</v>
      </c>
      <c r="H10" s="26"/>
      <c r="I10" s="149">
        <f t="shared" ref="I10:I14" si="0">SUM(D10:G10)</f>
        <v>0</v>
      </c>
      <c r="K10" s="147">
        <f t="shared" ref="K10:K14" si="1">I10-D10</f>
        <v>0</v>
      </c>
    </row>
    <row r="11" spans="2:11" ht="15.95" customHeight="1" x14ac:dyDescent="0.2">
      <c r="B11" s="13" t="s">
        <v>51</v>
      </c>
      <c r="C11" s="143"/>
      <c r="D11" s="147">
        <v>0</v>
      </c>
      <c r="E11" s="147">
        <v>0</v>
      </c>
      <c r="F11" s="147">
        <v>0</v>
      </c>
      <c r="G11" s="147">
        <v>0</v>
      </c>
      <c r="H11" s="26"/>
      <c r="I11" s="149">
        <f t="shared" si="0"/>
        <v>0</v>
      </c>
      <c r="K11" s="147">
        <f t="shared" si="1"/>
        <v>0</v>
      </c>
    </row>
    <row r="12" spans="2:11" ht="15.95" customHeight="1" x14ac:dyDescent="0.2">
      <c r="B12" s="13" t="s">
        <v>52</v>
      </c>
      <c r="C12" s="143"/>
      <c r="D12" s="147"/>
      <c r="E12" s="147"/>
      <c r="F12" s="147"/>
      <c r="G12" s="147"/>
      <c r="H12" s="26"/>
      <c r="I12" s="149"/>
      <c r="K12" s="147"/>
    </row>
    <row r="13" spans="2:11" ht="15.95" customHeight="1" x14ac:dyDescent="0.2">
      <c r="B13" s="13" t="s">
        <v>53</v>
      </c>
      <c r="C13" s="143"/>
      <c r="D13" s="147"/>
      <c r="E13" s="147"/>
      <c r="F13" s="147"/>
      <c r="G13" s="147"/>
      <c r="H13" s="26"/>
      <c r="I13" s="149"/>
      <c r="K13" s="147"/>
    </row>
    <row r="14" spans="2:11" ht="15.95" customHeight="1" x14ac:dyDescent="0.25">
      <c r="B14" s="31" t="s">
        <v>54</v>
      </c>
      <c r="C14" s="144"/>
      <c r="D14" s="147">
        <v>0</v>
      </c>
      <c r="E14" s="147">
        <v>0</v>
      </c>
      <c r="F14" s="147">
        <v>0</v>
      </c>
      <c r="G14" s="147">
        <v>0</v>
      </c>
      <c r="H14" s="26"/>
      <c r="I14" s="149">
        <f t="shared" si="0"/>
        <v>0</v>
      </c>
      <c r="K14" s="147">
        <f t="shared" si="1"/>
        <v>0</v>
      </c>
    </row>
    <row r="15" spans="2:11" ht="15.95" customHeight="1" x14ac:dyDescent="0.25">
      <c r="B15" s="32" t="s">
        <v>55</v>
      </c>
      <c r="C15" s="145"/>
      <c r="D15" s="148">
        <f>SUM(D9:D14)</f>
        <v>0</v>
      </c>
      <c r="E15" s="148">
        <f>SUM(E9:E14)</f>
        <v>0</v>
      </c>
      <c r="F15" s="148">
        <f>SUM(F9:F14)</f>
        <v>0</v>
      </c>
      <c r="G15" s="148">
        <f>SUM(G9:G14)</f>
        <v>0</v>
      </c>
      <c r="H15" s="26"/>
      <c r="I15" s="148">
        <f>SUM(D15:G15)</f>
        <v>0</v>
      </c>
      <c r="K15" s="148">
        <f>SUM(K9:K14)</f>
        <v>0</v>
      </c>
    </row>
    <row r="16" spans="2:11" ht="15.95" customHeight="1" x14ac:dyDescent="0.25">
      <c r="B16" s="139"/>
      <c r="C16" s="24"/>
      <c r="D16" s="141"/>
      <c r="E16" s="141"/>
      <c r="F16" s="141"/>
      <c r="G16" s="141"/>
      <c r="H16" s="26"/>
      <c r="I16" s="140"/>
    </row>
    <row r="17" spans="2:9" ht="15.95" customHeight="1" x14ac:dyDescent="0.25">
      <c r="B17" s="29" t="s">
        <v>58</v>
      </c>
      <c r="C17" s="24"/>
      <c r="D17" s="138"/>
      <c r="E17" s="138"/>
      <c r="F17" s="138"/>
      <c r="G17" s="138"/>
      <c r="H17" s="26"/>
      <c r="I17" s="137"/>
    </row>
    <row r="18" spans="2:9" ht="15.95" customHeight="1" x14ac:dyDescent="0.2">
      <c r="B18" s="13" t="s">
        <v>59</v>
      </c>
      <c r="C18" s="143"/>
      <c r="D18" s="147">
        <v>0</v>
      </c>
      <c r="E18" s="147">
        <v>0</v>
      </c>
      <c r="F18" s="147">
        <v>0</v>
      </c>
      <c r="G18" s="147">
        <v>0</v>
      </c>
      <c r="H18" s="26"/>
      <c r="I18" s="149">
        <f>SUM(D18:G18)</f>
        <v>0</v>
      </c>
    </row>
    <row r="19" spans="2:9" ht="15.95" customHeight="1" x14ac:dyDescent="0.2">
      <c r="B19" s="13" t="s">
        <v>60</v>
      </c>
      <c r="C19" s="143"/>
      <c r="D19" s="147">
        <v>0</v>
      </c>
      <c r="E19" s="147">
        <v>0</v>
      </c>
      <c r="F19" s="147">
        <v>0</v>
      </c>
      <c r="G19" s="147">
        <v>0</v>
      </c>
      <c r="H19" s="16"/>
      <c r="I19" s="149">
        <f t="shared" ref="I19:I20" si="2">SUM(D19:G19)</f>
        <v>0</v>
      </c>
    </row>
    <row r="20" spans="2:9" ht="15.95" customHeight="1" x14ac:dyDescent="0.25">
      <c r="B20" s="33" t="s">
        <v>61</v>
      </c>
      <c r="C20" s="146"/>
      <c r="D20" s="147">
        <v>0</v>
      </c>
      <c r="E20" s="147">
        <v>0</v>
      </c>
      <c r="F20" s="147">
        <v>0</v>
      </c>
      <c r="G20" s="147">
        <v>0</v>
      </c>
      <c r="H20" s="26"/>
      <c r="I20" s="149">
        <f t="shared" si="2"/>
        <v>0</v>
      </c>
    </row>
    <row r="21" spans="2:9" ht="15.95" customHeight="1" x14ac:dyDescent="0.25">
      <c r="B21" s="32" t="s">
        <v>62</v>
      </c>
      <c r="C21" s="145"/>
      <c r="D21" s="148">
        <f>SUM(D18:D20)</f>
        <v>0</v>
      </c>
      <c r="E21" s="148">
        <f t="shared" ref="E21:G21" si="3">SUM(E18:E20)</f>
        <v>0</v>
      </c>
      <c r="F21" s="148">
        <f t="shared" ref="F21" si="4">SUM(F18:F20)</f>
        <v>0</v>
      </c>
      <c r="G21" s="148">
        <f t="shared" si="3"/>
        <v>0</v>
      </c>
      <c r="H21" s="150"/>
      <c r="I21" s="148">
        <f>SUM(I18:I20)</f>
        <v>0</v>
      </c>
    </row>
    <row r="22" spans="2:9" s="17" customFormat="1" ht="15.95" customHeight="1" x14ac:dyDescent="0.25">
      <c r="B22" s="132"/>
      <c r="C22" s="132"/>
      <c r="D22" s="134"/>
      <c r="E22" s="134"/>
      <c r="F22" s="134"/>
      <c r="G22" s="134"/>
      <c r="H22" s="16"/>
      <c r="I22" s="133"/>
    </row>
  </sheetData>
  <mergeCells count="3">
    <mergeCell ref="D5:G5"/>
    <mergeCell ref="I5:I6"/>
    <mergeCell ref="K5:K6"/>
  </mergeCells>
  <dataValidations count="3">
    <dataValidation allowBlank="1" showInputMessage="1" showErrorMessage="1" prompt="Veuillez entrer le nom de l'entreprise de transport" sqref="D6" xr:uid="{00000000-0002-0000-0100-000000000000}"/>
    <dataValidation allowBlank="1" showInputMessage="1" showErrorMessage="1" prompt="Veuillez entrer le nom de l'entreprise partenaire" sqref="E6:G6" xr:uid="{00000000-0002-0000-0100-000001000000}"/>
    <dataValidation allowBlank="1" showInputMessage="1" showErrorMessage="1" prompt="Inserire il numero e la designazione del pacchetto di lavoro." sqref="B9:B13" xr:uid="{00000000-0002-0000-0100-000002000000}"/>
  </dataValidation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Q55"/>
  <sheetViews>
    <sheetView showGridLines="0" zoomScale="82" zoomScaleNormal="82" workbookViewId="0">
      <selection activeCell="M20" sqref="M20"/>
    </sheetView>
  </sheetViews>
  <sheetFormatPr baseColWidth="10" defaultColWidth="11.42578125" defaultRowHeight="12.75" x14ac:dyDescent="0.2"/>
  <cols>
    <col min="1" max="1" width="4.28515625" style="37" customWidth="1"/>
    <col min="2" max="2" width="13.140625" style="37" customWidth="1"/>
    <col min="3" max="3" width="36.5703125" style="37" customWidth="1"/>
    <col min="4" max="6" width="12.7109375" style="37" customWidth="1"/>
    <col min="7" max="8" width="11.7109375" style="37" customWidth="1"/>
    <col min="9" max="9" width="13.28515625" style="37" customWidth="1"/>
    <col min="10" max="10" width="11.7109375" style="37" customWidth="1"/>
    <col min="11" max="11" width="10.85546875" style="38" hidden="1" customWidth="1"/>
    <col min="12" max="12" width="10.42578125" style="38" hidden="1" customWidth="1"/>
    <col min="13" max="13" width="102.7109375" style="37" customWidth="1"/>
    <col min="14" max="14" width="3.5703125" style="37" customWidth="1"/>
    <col min="15" max="17" width="14.7109375" style="37" customWidth="1"/>
    <col min="18" max="18" width="14.28515625" style="37" customWidth="1"/>
    <col min="19" max="16384" width="11.42578125" style="37"/>
  </cols>
  <sheetData>
    <row r="1" spans="1:17" x14ac:dyDescent="0.2">
      <c r="A1" s="163" t="s">
        <v>71</v>
      </c>
    </row>
    <row r="2" spans="1:17" ht="28.5" x14ac:dyDescent="0.45">
      <c r="A2" s="36" t="s">
        <v>70</v>
      </c>
      <c r="B2" s="36"/>
      <c r="M2" s="39"/>
    </row>
    <row r="3" spans="1:17" x14ac:dyDescent="0.2">
      <c r="M3" s="39"/>
    </row>
    <row r="4" spans="1:17" x14ac:dyDescent="0.2">
      <c r="M4" s="39"/>
    </row>
    <row r="5" spans="1:17" ht="18.75" x14ac:dyDescent="0.3">
      <c r="A5" s="2" t="s">
        <v>72</v>
      </c>
      <c r="C5" s="79" t="s">
        <v>104</v>
      </c>
      <c r="J5" s="40"/>
      <c r="M5" s="39"/>
    </row>
    <row r="6" spans="1:17" ht="18.75" x14ac:dyDescent="0.3">
      <c r="F6" s="34"/>
      <c r="H6" s="41"/>
      <c r="I6" s="131"/>
      <c r="J6" s="40"/>
      <c r="K6" s="42"/>
      <c r="M6" s="39"/>
    </row>
    <row r="7" spans="1:17" ht="18.75" x14ac:dyDescent="0.3">
      <c r="A7" s="2" t="s">
        <v>73</v>
      </c>
      <c r="C7" s="130">
        <v>44573</v>
      </c>
      <c r="D7" s="1"/>
      <c r="F7" s="34"/>
      <c r="H7" s="41"/>
      <c r="J7" s="40"/>
      <c r="K7" s="42"/>
      <c r="M7" s="39"/>
    </row>
    <row r="8" spans="1:17" x14ac:dyDescent="0.2">
      <c r="K8" s="42" t="s">
        <v>5</v>
      </c>
      <c r="M8" s="39"/>
    </row>
    <row r="9" spans="1:17" x14ac:dyDescent="0.2">
      <c r="K9" s="38" t="s">
        <v>105</v>
      </c>
      <c r="M9" s="39"/>
    </row>
    <row r="10" spans="1:17" ht="18.75" x14ac:dyDescent="0.3">
      <c r="C10" s="2" t="s">
        <v>74</v>
      </c>
      <c r="D10" s="80">
        <v>15</v>
      </c>
      <c r="E10" s="1" t="s">
        <v>75</v>
      </c>
      <c r="F10" s="34"/>
      <c r="G10" s="35" t="s">
        <v>76</v>
      </c>
      <c r="J10" s="162">
        <v>0.05</v>
      </c>
      <c r="K10" s="38" t="s">
        <v>106</v>
      </c>
      <c r="M10" s="39"/>
    </row>
    <row r="11" spans="1:17" x14ac:dyDescent="0.2">
      <c r="K11" s="38" t="s">
        <v>107</v>
      </c>
      <c r="M11" s="39"/>
    </row>
    <row r="12" spans="1:17" ht="18.75" x14ac:dyDescent="0.3">
      <c r="A12" s="2" t="s">
        <v>77</v>
      </c>
      <c r="B12" s="2"/>
      <c r="M12" s="39"/>
    </row>
    <row r="13" spans="1:17" ht="18.75" x14ac:dyDescent="0.3">
      <c r="C13" s="2"/>
      <c r="M13" s="39"/>
    </row>
    <row r="14" spans="1:17" s="66" customFormat="1" ht="16.5" thickBot="1" x14ac:dyDescent="0.3">
      <c r="A14" s="67" t="s">
        <v>78</v>
      </c>
      <c r="B14" s="67"/>
      <c r="K14" s="81"/>
      <c r="L14" s="81"/>
      <c r="O14" s="67" t="s">
        <v>86</v>
      </c>
    </row>
    <row r="15" spans="1:17" ht="75" customHeight="1" x14ac:dyDescent="0.25">
      <c r="A15" s="83" t="s">
        <v>6</v>
      </c>
      <c r="B15" s="84" t="s">
        <v>79</v>
      </c>
      <c r="C15" s="84" t="s">
        <v>80</v>
      </c>
      <c r="D15" s="84" t="s">
        <v>0</v>
      </c>
      <c r="E15" s="84" t="s">
        <v>1</v>
      </c>
      <c r="F15" s="84" t="s">
        <v>2</v>
      </c>
      <c r="G15" s="84" t="s">
        <v>81</v>
      </c>
      <c r="H15" s="84" t="s">
        <v>82</v>
      </c>
      <c r="I15" s="84" t="s">
        <v>83</v>
      </c>
      <c r="J15" s="84" t="s">
        <v>84</v>
      </c>
      <c r="K15" s="85" t="s">
        <v>3</v>
      </c>
      <c r="L15" s="85" t="s">
        <v>4</v>
      </c>
      <c r="M15" s="86" t="s">
        <v>85</v>
      </c>
      <c r="N15" s="53"/>
      <c r="O15" s="94" t="s">
        <v>0</v>
      </c>
      <c r="P15" s="95" t="s">
        <v>1</v>
      </c>
      <c r="Q15" s="96" t="s">
        <v>2</v>
      </c>
    </row>
    <row r="16" spans="1:17" s="43" customFormat="1" ht="30" customHeight="1" x14ac:dyDescent="0.2">
      <c r="A16" s="90" t="s">
        <v>7</v>
      </c>
      <c r="B16" s="54" t="s">
        <v>106</v>
      </c>
      <c r="C16" s="55" t="s">
        <v>87</v>
      </c>
      <c r="D16" s="55">
        <v>60000</v>
      </c>
      <c r="E16" s="55">
        <v>55000</v>
      </c>
      <c r="F16" s="55">
        <v>65000</v>
      </c>
      <c r="G16" s="56">
        <v>0</v>
      </c>
      <c r="H16" s="56"/>
      <c r="I16" s="56"/>
      <c r="J16" s="57"/>
      <c r="K16" s="58" t="e">
        <f>IF(J16="",ROUNDDOWN(($D$10-H16+I16)/I16,),ROUNDDOWN((J16-H16+I16)/I16,0))</f>
        <v>#DIV/0!</v>
      </c>
      <c r="L16" s="59">
        <f t="shared" ref="L16:L27" si="0">-1+(1+Taux)^I16</f>
        <v>0</v>
      </c>
      <c r="M16" s="126" t="s">
        <v>92</v>
      </c>
      <c r="N16" s="60"/>
      <c r="O16" s="97">
        <f t="shared" ref="O16:O27" si="1">IF(B16="selezionare","",IF(B16="unico",PV(Taux,G16,,-D16,0),IF(B16="periodico",PV(Taux,H16-I16,,-(PV(L16,K16,-D16))))))</f>
        <v>60000</v>
      </c>
      <c r="P16" s="61">
        <f t="shared" ref="P16:P27" si="2">IF(B16="selezionare","",IF(B16="unico",PV(Taux,G16,,-E16,0),IF(B16="periodico",PV(Taux,H16-I16,,-(PV(L16,K16,-E16))))))</f>
        <v>55000</v>
      </c>
      <c r="Q16" s="98">
        <f t="shared" ref="Q16:Q27" si="3">IF(B16="selezionare","",IF(B16="unico",PV(Taux,G16,,-F16,0),IF(B16="periodico",PV(Taux,H16-I16,,-(PV(L16,K16,-F16))))))</f>
        <v>65000</v>
      </c>
    </row>
    <row r="17" spans="1:17" s="43" customFormat="1" ht="30" customHeight="1" x14ac:dyDescent="0.2">
      <c r="A17" s="91" t="s">
        <v>8</v>
      </c>
      <c r="B17" s="62" t="s">
        <v>107</v>
      </c>
      <c r="C17" s="63" t="s">
        <v>88</v>
      </c>
      <c r="D17" s="63">
        <v>92468</v>
      </c>
      <c r="E17" s="63">
        <v>73974</v>
      </c>
      <c r="F17" s="63">
        <v>120208</v>
      </c>
      <c r="G17" s="64"/>
      <c r="H17" s="64">
        <v>1</v>
      </c>
      <c r="I17" s="64">
        <v>1</v>
      </c>
      <c r="J17" s="57">
        <v>10</v>
      </c>
      <c r="K17" s="58">
        <f t="shared" ref="K17:K27" si="4">IF(J17="",ROUNDDOWN(($D$10-H17+I17)/I17,),ROUNDDOWN((J17-H17+I17)/I17,0))</f>
        <v>10</v>
      </c>
      <c r="L17" s="59">
        <f t="shared" si="0"/>
        <v>5.0000000000000044E-2</v>
      </c>
      <c r="M17" s="127" t="s">
        <v>93</v>
      </c>
      <c r="N17" s="60"/>
      <c r="O17" s="97">
        <f t="shared" si="1"/>
        <v>714013.38543186057</v>
      </c>
      <c r="P17" s="61">
        <f t="shared" si="2"/>
        <v>571207.6196515169</v>
      </c>
      <c r="Q17" s="98">
        <f t="shared" si="3"/>
        <v>928214.31236744719</v>
      </c>
    </row>
    <row r="18" spans="1:17" s="43" customFormat="1" ht="30" customHeight="1" x14ac:dyDescent="0.2">
      <c r="A18" s="91" t="s">
        <v>9</v>
      </c>
      <c r="B18" s="62" t="s">
        <v>107</v>
      </c>
      <c r="C18" s="63" t="s">
        <v>89</v>
      </c>
      <c r="D18" s="63">
        <v>5000</v>
      </c>
      <c r="E18" s="63">
        <v>4000</v>
      </c>
      <c r="F18" s="63">
        <v>7000</v>
      </c>
      <c r="G18" s="64"/>
      <c r="H18" s="64">
        <v>1</v>
      </c>
      <c r="I18" s="64">
        <v>1</v>
      </c>
      <c r="J18" s="57"/>
      <c r="K18" s="58">
        <f t="shared" si="4"/>
        <v>15</v>
      </c>
      <c r="L18" s="59">
        <f t="shared" si="0"/>
        <v>5.0000000000000044E-2</v>
      </c>
      <c r="M18" s="127" t="s">
        <v>94</v>
      </c>
      <c r="N18" s="60"/>
      <c r="O18" s="97">
        <f t="shared" si="1"/>
        <v>51898.290190902939</v>
      </c>
      <c r="P18" s="61">
        <f t="shared" si="2"/>
        <v>41518.632152722348</v>
      </c>
      <c r="Q18" s="98">
        <f t="shared" si="3"/>
        <v>72657.606267264113</v>
      </c>
    </row>
    <row r="19" spans="1:17" s="43" customFormat="1" ht="30" customHeight="1" x14ac:dyDescent="0.2">
      <c r="A19" s="91" t="s">
        <v>10</v>
      </c>
      <c r="B19" s="62" t="s">
        <v>107</v>
      </c>
      <c r="C19" s="63" t="s">
        <v>90</v>
      </c>
      <c r="D19" s="63">
        <v>100000</v>
      </c>
      <c r="E19" s="63">
        <v>80000</v>
      </c>
      <c r="F19" s="63">
        <v>150000</v>
      </c>
      <c r="G19" s="64"/>
      <c r="H19" s="64">
        <v>3</v>
      </c>
      <c r="I19" s="64">
        <v>3</v>
      </c>
      <c r="J19" s="57">
        <v>12</v>
      </c>
      <c r="K19" s="58">
        <f t="shared" si="4"/>
        <v>4</v>
      </c>
      <c r="L19" s="59">
        <f t="shared" si="0"/>
        <v>0.15762500000000013</v>
      </c>
      <c r="M19" s="127" t="s">
        <v>95</v>
      </c>
      <c r="N19" s="60"/>
      <c r="O19" s="97">
        <f t="shared" si="1"/>
        <v>281149.9329563459</v>
      </c>
      <c r="P19" s="61">
        <f t="shared" si="2"/>
        <v>224919.94636507673</v>
      </c>
      <c r="Q19" s="98">
        <f t="shared" si="3"/>
        <v>421724.89943451883</v>
      </c>
    </row>
    <row r="20" spans="1:17" s="43" customFormat="1" ht="30" customHeight="1" x14ac:dyDescent="0.2">
      <c r="A20" s="91" t="s">
        <v>11</v>
      </c>
      <c r="B20" s="62" t="s">
        <v>106</v>
      </c>
      <c r="C20" s="63" t="s">
        <v>91</v>
      </c>
      <c r="D20" s="63">
        <v>15000</v>
      </c>
      <c r="E20" s="63">
        <v>12000</v>
      </c>
      <c r="F20" s="63">
        <v>19500</v>
      </c>
      <c r="G20" s="64">
        <v>15</v>
      </c>
      <c r="H20" s="64"/>
      <c r="I20" s="64"/>
      <c r="J20" s="57"/>
      <c r="K20" s="58" t="e">
        <f t="shared" si="4"/>
        <v>#DIV/0!</v>
      </c>
      <c r="L20" s="59">
        <f t="shared" si="0"/>
        <v>0</v>
      </c>
      <c r="M20" s="127" t="s">
        <v>96</v>
      </c>
      <c r="N20" s="60"/>
      <c r="O20" s="97">
        <f t="shared" si="1"/>
        <v>7215.2564713645525</v>
      </c>
      <c r="P20" s="61">
        <f t="shared" si="2"/>
        <v>5772.2051770916423</v>
      </c>
      <c r="Q20" s="98">
        <f t="shared" si="3"/>
        <v>9379.8334127739181</v>
      </c>
    </row>
    <row r="21" spans="1:17" s="43" customFormat="1" ht="30" customHeight="1" x14ac:dyDescent="0.2">
      <c r="A21" s="91" t="s">
        <v>12</v>
      </c>
      <c r="B21" s="62" t="s">
        <v>105</v>
      </c>
      <c r="C21" s="63"/>
      <c r="D21" s="63"/>
      <c r="E21" s="63"/>
      <c r="F21" s="63"/>
      <c r="G21" s="64"/>
      <c r="H21" s="64"/>
      <c r="I21" s="64"/>
      <c r="J21" s="57"/>
      <c r="K21" s="58" t="e">
        <f t="shared" si="4"/>
        <v>#DIV/0!</v>
      </c>
      <c r="L21" s="59">
        <f t="shared" si="0"/>
        <v>0</v>
      </c>
      <c r="M21" s="127"/>
      <c r="N21" s="65"/>
      <c r="O21" s="97" t="str">
        <f t="shared" si="1"/>
        <v/>
      </c>
      <c r="P21" s="61" t="str">
        <f t="shared" si="2"/>
        <v/>
      </c>
      <c r="Q21" s="98" t="str">
        <f t="shared" si="3"/>
        <v/>
      </c>
    </row>
    <row r="22" spans="1:17" s="43" customFormat="1" ht="30" customHeight="1" x14ac:dyDescent="0.2">
      <c r="A22" s="91" t="s">
        <v>13</v>
      </c>
      <c r="B22" s="62" t="s">
        <v>105</v>
      </c>
      <c r="C22" s="63"/>
      <c r="D22" s="63"/>
      <c r="E22" s="63"/>
      <c r="F22" s="63"/>
      <c r="G22" s="64"/>
      <c r="H22" s="64"/>
      <c r="I22" s="64"/>
      <c r="J22" s="57"/>
      <c r="K22" s="58" t="e">
        <f t="shared" si="4"/>
        <v>#DIV/0!</v>
      </c>
      <c r="L22" s="59">
        <f t="shared" si="0"/>
        <v>0</v>
      </c>
      <c r="M22" s="127"/>
      <c r="N22" s="65"/>
      <c r="O22" s="97" t="str">
        <f t="shared" si="1"/>
        <v/>
      </c>
      <c r="P22" s="61" t="str">
        <f t="shared" si="2"/>
        <v/>
      </c>
      <c r="Q22" s="98" t="str">
        <f t="shared" si="3"/>
        <v/>
      </c>
    </row>
    <row r="23" spans="1:17" s="43" customFormat="1" ht="30" customHeight="1" x14ac:dyDescent="0.2">
      <c r="A23" s="91" t="s">
        <v>14</v>
      </c>
      <c r="B23" s="62" t="s">
        <v>105</v>
      </c>
      <c r="C23" s="63"/>
      <c r="D23" s="63"/>
      <c r="E23" s="63"/>
      <c r="F23" s="63"/>
      <c r="G23" s="64"/>
      <c r="H23" s="64"/>
      <c r="I23" s="64"/>
      <c r="J23" s="57"/>
      <c r="K23" s="58" t="e">
        <f t="shared" si="4"/>
        <v>#DIV/0!</v>
      </c>
      <c r="L23" s="59">
        <f t="shared" si="0"/>
        <v>0</v>
      </c>
      <c r="M23" s="127"/>
      <c r="N23" s="65"/>
      <c r="O23" s="97" t="str">
        <f t="shared" si="1"/>
        <v/>
      </c>
      <c r="P23" s="61" t="str">
        <f t="shared" si="2"/>
        <v/>
      </c>
      <c r="Q23" s="98" t="str">
        <f t="shared" si="3"/>
        <v/>
      </c>
    </row>
    <row r="24" spans="1:17" s="43" customFormat="1" ht="30" customHeight="1" x14ac:dyDescent="0.2">
      <c r="A24" s="91" t="s">
        <v>15</v>
      </c>
      <c r="B24" s="62" t="s">
        <v>105</v>
      </c>
      <c r="C24" s="63"/>
      <c r="D24" s="63"/>
      <c r="E24" s="63"/>
      <c r="F24" s="63"/>
      <c r="G24" s="64"/>
      <c r="H24" s="64"/>
      <c r="I24" s="64"/>
      <c r="J24" s="57"/>
      <c r="K24" s="58" t="e">
        <f t="shared" si="4"/>
        <v>#DIV/0!</v>
      </c>
      <c r="L24" s="59">
        <f t="shared" si="0"/>
        <v>0</v>
      </c>
      <c r="M24" s="127"/>
      <c r="N24" s="65"/>
      <c r="O24" s="97" t="str">
        <f t="shared" si="1"/>
        <v/>
      </c>
      <c r="P24" s="61" t="str">
        <f t="shared" si="2"/>
        <v/>
      </c>
      <c r="Q24" s="98" t="str">
        <f t="shared" si="3"/>
        <v/>
      </c>
    </row>
    <row r="25" spans="1:17" s="43" customFormat="1" ht="30" customHeight="1" x14ac:dyDescent="0.2">
      <c r="A25" s="91" t="s">
        <v>16</v>
      </c>
      <c r="B25" s="62" t="s">
        <v>105</v>
      </c>
      <c r="C25" s="63"/>
      <c r="D25" s="63"/>
      <c r="E25" s="63"/>
      <c r="F25" s="63"/>
      <c r="G25" s="64"/>
      <c r="H25" s="64"/>
      <c r="I25" s="64"/>
      <c r="J25" s="57"/>
      <c r="K25" s="58" t="e">
        <f t="shared" si="4"/>
        <v>#DIV/0!</v>
      </c>
      <c r="L25" s="59">
        <f t="shared" si="0"/>
        <v>0</v>
      </c>
      <c r="M25" s="127"/>
      <c r="N25" s="65"/>
      <c r="O25" s="97" t="str">
        <f t="shared" si="1"/>
        <v/>
      </c>
      <c r="P25" s="61" t="str">
        <f t="shared" si="2"/>
        <v/>
      </c>
      <c r="Q25" s="98" t="str">
        <f t="shared" si="3"/>
        <v/>
      </c>
    </row>
    <row r="26" spans="1:17" s="43" customFormat="1" ht="30" customHeight="1" x14ac:dyDescent="0.2">
      <c r="A26" s="91" t="s">
        <v>17</v>
      </c>
      <c r="B26" s="62" t="s">
        <v>105</v>
      </c>
      <c r="C26" s="63"/>
      <c r="D26" s="63"/>
      <c r="E26" s="63"/>
      <c r="F26" s="63"/>
      <c r="G26" s="64"/>
      <c r="H26" s="64"/>
      <c r="I26" s="64"/>
      <c r="J26" s="57"/>
      <c r="K26" s="58" t="e">
        <f t="shared" si="4"/>
        <v>#DIV/0!</v>
      </c>
      <c r="L26" s="59">
        <f t="shared" si="0"/>
        <v>0</v>
      </c>
      <c r="M26" s="127"/>
      <c r="N26" s="65"/>
      <c r="O26" s="97" t="str">
        <f t="shared" si="1"/>
        <v/>
      </c>
      <c r="P26" s="61" t="str">
        <f t="shared" si="2"/>
        <v/>
      </c>
      <c r="Q26" s="98" t="str">
        <f t="shared" si="3"/>
        <v/>
      </c>
    </row>
    <row r="27" spans="1:17" s="43" customFormat="1" ht="30" customHeight="1" thickBot="1" x14ac:dyDescent="0.25">
      <c r="A27" s="92" t="s">
        <v>18</v>
      </c>
      <c r="B27" s="93" t="s">
        <v>105</v>
      </c>
      <c r="C27" s="87"/>
      <c r="D27" s="87"/>
      <c r="E27" s="87"/>
      <c r="F27" s="87"/>
      <c r="G27" s="88"/>
      <c r="H27" s="88"/>
      <c r="I27" s="88"/>
      <c r="J27" s="89"/>
      <c r="K27" s="89" t="e">
        <f t="shared" si="4"/>
        <v>#DIV/0!</v>
      </c>
      <c r="L27" s="129">
        <f t="shared" si="0"/>
        <v>0</v>
      </c>
      <c r="M27" s="128"/>
      <c r="N27" s="65"/>
      <c r="O27" s="97" t="str">
        <f t="shared" si="1"/>
        <v/>
      </c>
      <c r="P27" s="61" t="str">
        <f t="shared" si="2"/>
        <v/>
      </c>
      <c r="Q27" s="98" t="str">
        <f t="shared" si="3"/>
        <v/>
      </c>
    </row>
    <row r="28" spans="1:17" ht="18" customHeight="1" thickBot="1" x14ac:dyDescent="0.3">
      <c r="A28" s="66"/>
      <c r="B28" s="66"/>
      <c r="C28" s="82"/>
      <c r="D28" s="82"/>
      <c r="E28" s="82"/>
      <c r="F28" s="82"/>
      <c r="G28" s="82"/>
      <c r="H28" s="82"/>
      <c r="I28" s="82"/>
      <c r="J28" s="82"/>
      <c r="K28" s="66"/>
      <c r="L28" s="66"/>
      <c r="M28" s="66"/>
      <c r="N28" s="66"/>
      <c r="O28" s="99">
        <f>SUM(O16:O27)</f>
        <v>1114276.8650504739</v>
      </c>
      <c r="P28" s="100">
        <f t="shared" ref="P28:Q28" si="5">SUM(P16:P27)</f>
        <v>898418.40334640758</v>
      </c>
      <c r="Q28" s="101">
        <f t="shared" si="5"/>
        <v>1496976.651482004</v>
      </c>
    </row>
    <row r="29" spans="1:17" ht="15" customHeight="1" x14ac:dyDescent="0.2"/>
    <row r="31" spans="1:17" ht="18.75" x14ac:dyDescent="0.3">
      <c r="A31" s="2" t="s">
        <v>97</v>
      </c>
      <c r="B31" s="2"/>
    </row>
    <row r="33" spans="1:17" s="66" customFormat="1" ht="16.5" thickBot="1" x14ac:dyDescent="0.3">
      <c r="A33" s="67" t="s">
        <v>78</v>
      </c>
      <c r="B33" s="67"/>
      <c r="K33" s="68"/>
      <c r="L33" s="68"/>
      <c r="O33" s="67" t="str">
        <f>O14</f>
        <v>Risultati in valori attuali</v>
      </c>
    </row>
    <row r="34" spans="1:17" s="66" customFormat="1" ht="75" customHeight="1" x14ac:dyDescent="0.25">
      <c r="A34" s="104" t="s">
        <v>6</v>
      </c>
      <c r="B34" s="105" t="str">
        <f>B15</f>
        <v>Tipo di pagamento</v>
      </c>
      <c r="C34" s="105" t="str">
        <f>C15</f>
        <v>Designazione</v>
      </c>
      <c r="D34" s="105" t="s">
        <v>0</v>
      </c>
      <c r="E34" s="105" t="s">
        <v>1</v>
      </c>
      <c r="F34" s="105" t="s">
        <v>2</v>
      </c>
      <c r="G34" s="105" t="str">
        <f>G15</f>
        <v>Anno del pagamento unico</v>
      </c>
      <c r="H34" s="105" t="str">
        <f>H15</f>
        <v>Anno del 1° pagamento periodico</v>
      </c>
      <c r="I34" s="105" t="str">
        <f t="shared" ref="I34:J34" si="6">I15</f>
        <v>Ricorrenza dei pagamenti [in anni].</v>
      </c>
      <c r="J34" s="105" t="str">
        <f t="shared" si="6"/>
        <v>Anno dell'ultimo pagamento (opzione)</v>
      </c>
      <c r="K34" s="106" t="s">
        <v>3</v>
      </c>
      <c r="L34" s="106" t="s">
        <v>4</v>
      </c>
      <c r="M34" s="107" t="str">
        <f>M15</f>
        <v>Informazioni e ipotesi</v>
      </c>
      <c r="N34" s="53"/>
      <c r="O34" s="115" t="s">
        <v>0</v>
      </c>
      <c r="P34" s="116" t="s">
        <v>1</v>
      </c>
      <c r="Q34" s="117" t="s">
        <v>2</v>
      </c>
    </row>
    <row r="35" spans="1:17" s="65" customFormat="1" ht="30" customHeight="1" x14ac:dyDescent="0.2">
      <c r="A35" s="108" t="s">
        <v>19</v>
      </c>
      <c r="B35" s="69" t="s">
        <v>107</v>
      </c>
      <c r="C35" s="70" t="s">
        <v>100</v>
      </c>
      <c r="D35" s="70">
        <v>150000</v>
      </c>
      <c r="E35" s="70">
        <v>180000</v>
      </c>
      <c r="F35" s="70">
        <v>100500</v>
      </c>
      <c r="G35" s="71"/>
      <c r="H35" s="71">
        <v>1</v>
      </c>
      <c r="I35" s="71">
        <v>1</v>
      </c>
      <c r="J35" s="71"/>
      <c r="K35" s="72">
        <f>IF(J35="",ROUNDDOWN(($D$10-H35+I35)/I35,0),ROUNDDOWN((J35-H35+I35)/I35,0))</f>
        <v>15</v>
      </c>
      <c r="L35" s="73">
        <f t="shared" ref="L35:L46" si="7">(1+Taux)^I35-1</f>
        <v>5.0000000000000044E-2</v>
      </c>
      <c r="M35" s="123" t="s">
        <v>102</v>
      </c>
      <c r="N35" s="60"/>
      <c r="O35" s="118">
        <f t="shared" ref="O35:O46" si="8">IF(B35="selezionare","",IF(B35="unico",PV(Taux,G35,,-D35,0),IF(B35="periodico",PV(Taux,H35-I35,,-(PV(L35,K35,-D35))))))</f>
        <v>1556948.7057270883</v>
      </c>
      <c r="P35" s="74">
        <f t="shared" ref="P35:P46" si="9">IF(B35="selezionare","",IF(B35="unico",PV(Taux,G35,,-E35,0),IF(B35="periodico",PV(Taux,H35-I35,,-(PV(L35,K35,-E35))))))</f>
        <v>1868338.4468725058</v>
      </c>
      <c r="Q35" s="119">
        <f t="shared" ref="Q35:Q46" si="10">IF(B35="selezionare","",IF(B35="unico",PV(Taux,G35,,-F35,0),IF(B35="periodico",PV(Taux,H35-I35,,-(PV(L35,K35,-F35))))))</f>
        <v>1043155.6328371491</v>
      </c>
    </row>
    <row r="36" spans="1:17" s="65" customFormat="1" ht="30" customHeight="1" x14ac:dyDescent="0.2">
      <c r="A36" s="109" t="s">
        <v>20</v>
      </c>
      <c r="B36" s="75" t="s">
        <v>107</v>
      </c>
      <c r="C36" s="76" t="s">
        <v>101</v>
      </c>
      <c r="D36" s="76">
        <v>23000</v>
      </c>
      <c r="E36" s="76">
        <v>27600</v>
      </c>
      <c r="F36" s="76">
        <v>18400</v>
      </c>
      <c r="G36" s="77"/>
      <c r="H36" s="77">
        <v>1</v>
      </c>
      <c r="I36" s="77">
        <v>1</v>
      </c>
      <c r="J36" s="71"/>
      <c r="K36" s="72">
        <f t="shared" ref="K36:K46" si="11">IF(J36="",ROUNDDOWN(($D$10-H36+I36)/I36,0),ROUNDDOWN((J36-H36+I36)/I36,0))</f>
        <v>15</v>
      </c>
      <c r="L36" s="78">
        <f t="shared" si="7"/>
        <v>5.0000000000000044E-2</v>
      </c>
      <c r="M36" s="124" t="s">
        <v>103</v>
      </c>
      <c r="N36" s="60"/>
      <c r="O36" s="118">
        <f t="shared" si="8"/>
        <v>238732.13487815353</v>
      </c>
      <c r="P36" s="74">
        <f t="shared" si="9"/>
        <v>286478.56185378419</v>
      </c>
      <c r="Q36" s="119">
        <f t="shared" si="10"/>
        <v>190985.70790252282</v>
      </c>
    </row>
    <row r="37" spans="1:17" s="65" customFormat="1" ht="30" customHeight="1" x14ac:dyDescent="0.2">
      <c r="A37" s="109" t="s">
        <v>21</v>
      </c>
      <c r="B37" s="75" t="s">
        <v>105</v>
      </c>
      <c r="C37" s="76"/>
      <c r="D37" s="76"/>
      <c r="E37" s="76"/>
      <c r="F37" s="76"/>
      <c r="G37" s="77"/>
      <c r="H37" s="77"/>
      <c r="I37" s="77"/>
      <c r="J37" s="71"/>
      <c r="K37" s="72" t="e">
        <f t="shared" si="11"/>
        <v>#DIV/0!</v>
      </c>
      <c r="L37" s="78">
        <f t="shared" si="7"/>
        <v>0</v>
      </c>
      <c r="M37" s="124"/>
      <c r="N37" s="60"/>
      <c r="O37" s="118" t="str">
        <f t="shared" si="8"/>
        <v/>
      </c>
      <c r="P37" s="74" t="str">
        <f t="shared" si="9"/>
        <v/>
      </c>
      <c r="Q37" s="119" t="str">
        <f t="shared" si="10"/>
        <v/>
      </c>
    </row>
    <row r="38" spans="1:17" s="65" customFormat="1" ht="30" customHeight="1" x14ac:dyDescent="0.2">
      <c r="A38" s="109" t="s">
        <v>22</v>
      </c>
      <c r="B38" s="75" t="s">
        <v>105</v>
      </c>
      <c r="C38" s="76"/>
      <c r="D38" s="76"/>
      <c r="E38" s="76"/>
      <c r="F38" s="76"/>
      <c r="G38" s="77"/>
      <c r="H38" s="77"/>
      <c r="I38" s="77"/>
      <c r="J38" s="71"/>
      <c r="K38" s="72" t="e">
        <f t="shared" si="11"/>
        <v>#DIV/0!</v>
      </c>
      <c r="L38" s="78">
        <f t="shared" si="7"/>
        <v>0</v>
      </c>
      <c r="M38" s="124"/>
      <c r="N38" s="60"/>
      <c r="O38" s="118" t="str">
        <f t="shared" si="8"/>
        <v/>
      </c>
      <c r="P38" s="74" t="str">
        <f t="shared" si="9"/>
        <v/>
      </c>
      <c r="Q38" s="119" t="str">
        <f t="shared" si="10"/>
        <v/>
      </c>
    </row>
    <row r="39" spans="1:17" s="65" customFormat="1" ht="30" customHeight="1" x14ac:dyDescent="0.2">
      <c r="A39" s="109" t="s">
        <v>23</v>
      </c>
      <c r="B39" s="75" t="s">
        <v>105</v>
      </c>
      <c r="C39" s="76"/>
      <c r="D39" s="76"/>
      <c r="E39" s="76"/>
      <c r="F39" s="76"/>
      <c r="G39" s="77"/>
      <c r="H39" s="77"/>
      <c r="I39" s="77"/>
      <c r="J39" s="71"/>
      <c r="K39" s="72" t="e">
        <f t="shared" si="11"/>
        <v>#DIV/0!</v>
      </c>
      <c r="L39" s="78">
        <f t="shared" si="7"/>
        <v>0</v>
      </c>
      <c r="M39" s="124"/>
      <c r="N39" s="60"/>
      <c r="O39" s="118" t="str">
        <f t="shared" si="8"/>
        <v/>
      </c>
      <c r="P39" s="74" t="str">
        <f t="shared" si="9"/>
        <v/>
      </c>
      <c r="Q39" s="119" t="str">
        <f t="shared" si="10"/>
        <v/>
      </c>
    </row>
    <row r="40" spans="1:17" s="65" customFormat="1" ht="30" customHeight="1" x14ac:dyDescent="0.2">
      <c r="A40" s="109" t="s">
        <v>24</v>
      </c>
      <c r="B40" s="75" t="s">
        <v>105</v>
      </c>
      <c r="C40" s="76"/>
      <c r="D40" s="76"/>
      <c r="E40" s="76"/>
      <c r="F40" s="76"/>
      <c r="G40" s="77"/>
      <c r="H40" s="77"/>
      <c r="I40" s="77"/>
      <c r="J40" s="71"/>
      <c r="K40" s="72" t="e">
        <f t="shared" si="11"/>
        <v>#DIV/0!</v>
      </c>
      <c r="L40" s="78">
        <f t="shared" si="7"/>
        <v>0</v>
      </c>
      <c r="M40" s="124"/>
      <c r="O40" s="118" t="str">
        <f t="shared" si="8"/>
        <v/>
      </c>
      <c r="P40" s="74" t="str">
        <f t="shared" si="9"/>
        <v/>
      </c>
      <c r="Q40" s="119" t="str">
        <f t="shared" si="10"/>
        <v/>
      </c>
    </row>
    <row r="41" spans="1:17" s="65" customFormat="1" ht="30" customHeight="1" x14ac:dyDescent="0.2">
      <c r="A41" s="109" t="s">
        <v>25</v>
      </c>
      <c r="B41" s="75" t="s">
        <v>105</v>
      </c>
      <c r="C41" s="76"/>
      <c r="D41" s="76"/>
      <c r="E41" s="76"/>
      <c r="F41" s="76"/>
      <c r="G41" s="77"/>
      <c r="H41" s="77"/>
      <c r="I41" s="77"/>
      <c r="J41" s="71"/>
      <c r="K41" s="72" t="e">
        <f t="shared" si="11"/>
        <v>#DIV/0!</v>
      </c>
      <c r="L41" s="78">
        <f t="shared" si="7"/>
        <v>0</v>
      </c>
      <c r="M41" s="124"/>
      <c r="O41" s="118" t="str">
        <f t="shared" si="8"/>
        <v/>
      </c>
      <c r="P41" s="74" t="str">
        <f t="shared" si="9"/>
        <v/>
      </c>
      <c r="Q41" s="119" t="str">
        <f t="shared" si="10"/>
        <v/>
      </c>
    </row>
    <row r="42" spans="1:17" s="65" customFormat="1" ht="30" customHeight="1" x14ac:dyDescent="0.2">
      <c r="A42" s="109" t="s">
        <v>26</v>
      </c>
      <c r="B42" s="75" t="s">
        <v>105</v>
      </c>
      <c r="C42" s="76"/>
      <c r="D42" s="76"/>
      <c r="E42" s="76"/>
      <c r="F42" s="76"/>
      <c r="G42" s="77"/>
      <c r="H42" s="77"/>
      <c r="I42" s="77"/>
      <c r="J42" s="71"/>
      <c r="K42" s="72" t="e">
        <f t="shared" si="11"/>
        <v>#DIV/0!</v>
      </c>
      <c r="L42" s="78">
        <f t="shared" si="7"/>
        <v>0</v>
      </c>
      <c r="M42" s="124"/>
      <c r="O42" s="118" t="str">
        <f t="shared" si="8"/>
        <v/>
      </c>
      <c r="P42" s="74" t="str">
        <f t="shared" si="9"/>
        <v/>
      </c>
      <c r="Q42" s="119" t="str">
        <f t="shared" si="10"/>
        <v/>
      </c>
    </row>
    <row r="43" spans="1:17" s="65" customFormat="1" ht="30" customHeight="1" x14ac:dyDescent="0.2">
      <c r="A43" s="109" t="s">
        <v>27</v>
      </c>
      <c r="B43" s="75" t="s">
        <v>105</v>
      </c>
      <c r="C43" s="76"/>
      <c r="D43" s="76"/>
      <c r="E43" s="76"/>
      <c r="F43" s="76"/>
      <c r="G43" s="77"/>
      <c r="H43" s="77"/>
      <c r="I43" s="77"/>
      <c r="J43" s="71"/>
      <c r="K43" s="72" t="e">
        <f t="shared" si="11"/>
        <v>#DIV/0!</v>
      </c>
      <c r="L43" s="78">
        <f t="shared" si="7"/>
        <v>0</v>
      </c>
      <c r="M43" s="124"/>
      <c r="O43" s="118" t="str">
        <f t="shared" si="8"/>
        <v/>
      </c>
      <c r="P43" s="74" t="str">
        <f t="shared" si="9"/>
        <v/>
      </c>
      <c r="Q43" s="119" t="str">
        <f t="shared" si="10"/>
        <v/>
      </c>
    </row>
    <row r="44" spans="1:17" s="65" customFormat="1" ht="30" customHeight="1" x14ac:dyDescent="0.2">
      <c r="A44" s="109" t="s">
        <v>28</v>
      </c>
      <c r="B44" s="75" t="s">
        <v>105</v>
      </c>
      <c r="C44" s="76"/>
      <c r="D44" s="76"/>
      <c r="E44" s="76"/>
      <c r="F44" s="76"/>
      <c r="G44" s="77"/>
      <c r="H44" s="77"/>
      <c r="I44" s="77"/>
      <c r="J44" s="71"/>
      <c r="K44" s="72" t="e">
        <f t="shared" si="11"/>
        <v>#DIV/0!</v>
      </c>
      <c r="L44" s="78">
        <f t="shared" si="7"/>
        <v>0</v>
      </c>
      <c r="M44" s="124"/>
      <c r="O44" s="118" t="str">
        <f t="shared" si="8"/>
        <v/>
      </c>
      <c r="P44" s="74" t="str">
        <f t="shared" si="9"/>
        <v/>
      </c>
      <c r="Q44" s="119" t="str">
        <f t="shared" si="10"/>
        <v/>
      </c>
    </row>
    <row r="45" spans="1:17" s="65" customFormat="1" ht="30" customHeight="1" x14ac:dyDescent="0.2">
      <c r="A45" s="109" t="s">
        <v>29</v>
      </c>
      <c r="B45" s="75" t="s">
        <v>105</v>
      </c>
      <c r="C45" s="76"/>
      <c r="D45" s="76"/>
      <c r="E45" s="76"/>
      <c r="F45" s="76"/>
      <c r="G45" s="77"/>
      <c r="H45" s="77"/>
      <c r="I45" s="77"/>
      <c r="J45" s="71"/>
      <c r="K45" s="72" t="e">
        <f t="shared" si="11"/>
        <v>#DIV/0!</v>
      </c>
      <c r="L45" s="78">
        <f t="shared" si="7"/>
        <v>0</v>
      </c>
      <c r="M45" s="124"/>
      <c r="O45" s="118" t="str">
        <f t="shared" si="8"/>
        <v/>
      </c>
      <c r="P45" s="74" t="str">
        <f t="shared" si="9"/>
        <v/>
      </c>
      <c r="Q45" s="119" t="str">
        <f t="shared" si="10"/>
        <v/>
      </c>
    </row>
    <row r="46" spans="1:17" s="65" customFormat="1" ht="30" customHeight="1" thickBot="1" x14ac:dyDescent="0.25">
      <c r="A46" s="110" t="s">
        <v>30</v>
      </c>
      <c r="B46" s="111" t="s">
        <v>105</v>
      </c>
      <c r="C46" s="112"/>
      <c r="D46" s="112"/>
      <c r="E46" s="112"/>
      <c r="F46" s="112"/>
      <c r="G46" s="113"/>
      <c r="H46" s="113"/>
      <c r="I46" s="113"/>
      <c r="J46" s="113"/>
      <c r="K46" s="113" t="e">
        <f t="shared" si="11"/>
        <v>#DIV/0!</v>
      </c>
      <c r="L46" s="114">
        <f t="shared" si="7"/>
        <v>0</v>
      </c>
      <c r="M46" s="125"/>
      <c r="O46" s="118" t="str">
        <f t="shared" si="8"/>
        <v/>
      </c>
      <c r="P46" s="74" t="str">
        <f t="shared" si="9"/>
        <v/>
      </c>
      <c r="Q46" s="119" t="str">
        <f t="shared" si="10"/>
        <v/>
      </c>
    </row>
    <row r="47" spans="1:17" s="43" customFormat="1" ht="18" customHeight="1" thickBot="1" x14ac:dyDescent="0.25">
      <c r="C47" s="102"/>
      <c r="D47" s="102"/>
      <c r="E47" s="102"/>
      <c r="F47" s="102"/>
      <c r="G47" s="102"/>
      <c r="H47" s="102"/>
      <c r="I47" s="102"/>
      <c r="J47" s="102"/>
      <c r="K47" s="103"/>
      <c r="L47" s="103"/>
      <c r="O47" s="120">
        <f>SUM(O35:O46)</f>
        <v>1795680.8406052417</v>
      </c>
      <c r="P47" s="121">
        <f t="shared" ref="P47:Q47" si="12">SUM(P35:P46)</f>
        <v>2154817.00872629</v>
      </c>
      <c r="Q47" s="122">
        <f t="shared" si="12"/>
        <v>1234141.3407396718</v>
      </c>
    </row>
    <row r="50" spans="1:6" ht="18.75" x14ac:dyDescent="0.3">
      <c r="A50" s="2" t="s">
        <v>98</v>
      </c>
      <c r="B50" s="2"/>
    </row>
    <row r="51" spans="1:6" ht="13.5" thickBot="1" x14ac:dyDescent="0.25"/>
    <row r="52" spans="1:6" ht="20.100000000000001" customHeight="1" thickBot="1" x14ac:dyDescent="0.25">
      <c r="D52" s="44" t="s">
        <v>0</v>
      </c>
      <c r="E52" s="45" t="s">
        <v>1</v>
      </c>
      <c r="F52" s="46" t="s">
        <v>2</v>
      </c>
    </row>
    <row r="53" spans="1:6" ht="20.100000000000001" customHeight="1" thickBot="1" x14ac:dyDescent="0.25">
      <c r="C53" s="47" t="s">
        <v>99</v>
      </c>
      <c r="D53" s="48">
        <f>O47</f>
        <v>1795680.8406052417</v>
      </c>
      <c r="E53" s="48">
        <f>P47</f>
        <v>2154817.00872629</v>
      </c>
      <c r="F53" s="49">
        <f>Q47</f>
        <v>1234141.3407396718</v>
      </c>
    </row>
    <row r="54" spans="1:6" ht="20.100000000000001" customHeight="1" thickBot="1" x14ac:dyDescent="0.25">
      <c r="C54" s="47" t="s">
        <v>55</v>
      </c>
      <c r="D54" s="48">
        <f>O28</f>
        <v>1114276.8650504739</v>
      </c>
      <c r="E54" s="48">
        <f>P28</f>
        <v>898418.40334640758</v>
      </c>
      <c r="F54" s="50">
        <f>Q28</f>
        <v>1496976.651482004</v>
      </c>
    </row>
    <row r="55" spans="1:6" ht="20.100000000000001" customHeight="1" thickBot="1" x14ac:dyDescent="0.25">
      <c r="C55" s="47" t="s">
        <v>31</v>
      </c>
      <c r="D55" s="51">
        <f>O47/O28</f>
        <v>1.611521244788567</v>
      </c>
      <c r="E55" s="51">
        <f>P47/P28</f>
        <v>2.3984559985637857</v>
      </c>
      <c r="F55" s="52">
        <f>Q47/Q28</f>
        <v>0.82442257166661503</v>
      </c>
    </row>
  </sheetData>
  <sheetProtection algorithmName="SHA-512" hashValue="qWJg9QBkFc8YKXX+CUUdTtGRlNfTzHS0sC7DcudvX34tps+SFQ0n4Rwl+kmqCpvkwa1C671q7HJCfo9vts0dVg==" saltValue="eaDeYNN8fDg3wModxzh15Q==" spinCount="100000" sheet="1" objects="1" scenarios="1" selectLockedCells="1"/>
  <conditionalFormatting sqref="E55">
    <cfRule type="cellIs" dxfId="93" priority="36" operator="greaterThan">
      <formula>1</formula>
    </cfRule>
    <cfRule type="cellIs" dxfId="92" priority="37" operator="lessThan">
      <formula>1</formula>
    </cfRule>
    <cfRule type="cellIs" dxfId="91" priority="38" operator="equal">
      <formula>1</formula>
    </cfRule>
  </conditionalFormatting>
  <conditionalFormatting sqref="D55">
    <cfRule type="cellIs" dxfId="90" priority="33" operator="greaterThan">
      <formula>1</formula>
    </cfRule>
    <cfRule type="cellIs" dxfId="89" priority="34" operator="lessThan">
      <formula>1</formula>
    </cfRule>
    <cfRule type="cellIs" dxfId="88" priority="35" operator="equal">
      <formula>1</formula>
    </cfRule>
  </conditionalFormatting>
  <conditionalFormatting sqref="F55">
    <cfRule type="cellIs" dxfId="87" priority="30" operator="greaterThan">
      <formula>1</formula>
    </cfRule>
    <cfRule type="cellIs" dxfId="86" priority="31" operator="lessThan">
      <formula>1</formula>
    </cfRule>
    <cfRule type="cellIs" dxfId="85" priority="32" operator="equal">
      <formula>1</formula>
    </cfRule>
  </conditionalFormatting>
  <conditionalFormatting sqref="C16:C27 C35:C46">
    <cfRule type="expression" dxfId="84" priority="28">
      <formula>B16="periodico"</formula>
    </cfRule>
    <cfRule type="expression" dxfId="83" priority="29">
      <formula>B16="unico"</formula>
    </cfRule>
  </conditionalFormatting>
  <conditionalFormatting sqref="D16:D27 D35:D46">
    <cfRule type="expression" dxfId="82" priority="26">
      <formula>B16="periodico"</formula>
    </cfRule>
    <cfRule type="expression" dxfId="81" priority="27">
      <formula>B16="unico"</formula>
    </cfRule>
  </conditionalFormatting>
  <conditionalFormatting sqref="J35">
    <cfRule type="expression" dxfId="80" priority="14">
      <formula>B35="périodique"</formula>
    </cfRule>
    <cfRule type="expression" dxfId="79" priority="22">
      <formula>J35&lt;H35</formula>
    </cfRule>
  </conditionalFormatting>
  <conditionalFormatting sqref="H16:H27 H35:H46">
    <cfRule type="expression" dxfId="78" priority="25">
      <formula>B16="periodico"</formula>
    </cfRule>
  </conditionalFormatting>
  <conditionalFormatting sqref="J16:J27">
    <cfRule type="expression" dxfId="77" priority="24">
      <formula>J16&lt;H16</formula>
    </cfRule>
  </conditionalFormatting>
  <conditionalFormatting sqref="J17:J27">
    <cfRule type="expression" dxfId="76" priority="23">
      <formula>J17&lt;H17</formula>
    </cfRule>
  </conditionalFormatting>
  <conditionalFormatting sqref="D10">
    <cfRule type="expression" dxfId="75" priority="39">
      <formula>$D$10=""</formula>
    </cfRule>
  </conditionalFormatting>
  <conditionalFormatting sqref="C7">
    <cfRule type="expression" dxfId="74" priority="21">
      <formula>$C$7=""</formula>
    </cfRule>
  </conditionalFormatting>
  <conditionalFormatting sqref="G16:G27 G35:G46">
    <cfRule type="expression" dxfId="73" priority="40">
      <formula>B16="unico"</formula>
    </cfRule>
  </conditionalFormatting>
  <conditionalFormatting sqref="I16:I27 I35:I46">
    <cfRule type="expression" dxfId="72" priority="41">
      <formula>B16="periodico"</formula>
    </cfRule>
  </conditionalFormatting>
  <conditionalFormatting sqref="E16:E27">
    <cfRule type="expression" dxfId="71" priority="42">
      <formula>B16="periodico"</formula>
    </cfRule>
    <cfRule type="expression" dxfId="70" priority="43">
      <formula>B16="unico"</formula>
    </cfRule>
  </conditionalFormatting>
  <conditionalFormatting sqref="F16:F27 F35:F46">
    <cfRule type="expression" dxfId="69" priority="44">
      <formula>B16="periodico"</formula>
    </cfRule>
    <cfRule type="expression" dxfId="68" priority="45">
      <formula>B16="unico"</formula>
    </cfRule>
  </conditionalFormatting>
  <conditionalFormatting sqref="J16:J27">
    <cfRule type="expression" dxfId="67" priority="46">
      <formula>B16="periodico"</formula>
    </cfRule>
  </conditionalFormatting>
  <conditionalFormatting sqref="E35:E46">
    <cfRule type="expression" dxfId="66" priority="47">
      <formula>B35="périodique"</formula>
    </cfRule>
    <cfRule type="expression" dxfId="65" priority="48">
      <formula>B35="unique"</formula>
    </cfRule>
  </conditionalFormatting>
  <conditionalFormatting sqref="J17:J27">
    <cfRule type="expression" dxfId="64" priority="20">
      <formula>J17&lt;H17</formula>
    </cfRule>
  </conditionalFormatting>
  <conditionalFormatting sqref="C5">
    <cfRule type="expression" dxfId="63" priority="19">
      <formula>C5=""</formula>
    </cfRule>
  </conditionalFormatting>
  <conditionalFormatting sqref="M16:M27">
    <cfRule type="expression" dxfId="62" priority="17">
      <formula>B16="périodique"</formula>
    </cfRule>
    <cfRule type="expression" dxfId="61" priority="18">
      <formula>B16="unique"</formula>
    </cfRule>
  </conditionalFormatting>
  <conditionalFormatting sqref="M35:M46">
    <cfRule type="expression" dxfId="60" priority="15">
      <formula>B35="périodique"</formula>
    </cfRule>
    <cfRule type="expression" dxfId="59" priority="16">
      <formula>B35="unique"</formula>
    </cfRule>
  </conditionalFormatting>
  <conditionalFormatting sqref="J36:J45">
    <cfRule type="expression" dxfId="58" priority="12">
      <formula>B36="périodique"</formula>
    </cfRule>
    <cfRule type="expression" dxfId="57" priority="13">
      <formula>J36&lt;H36</formula>
    </cfRule>
  </conditionalFormatting>
  <conditionalFormatting sqref="J46">
    <cfRule type="expression" dxfId="56" priority="11">
      <formula>C46="périodique"</formula>
    </cfRule>
  </conditionalFormatting>
  <conditionalFormatting sqref="K27">
    <cfRule type="expression" dxfId="55" priority="8">
      <formula>K27&lt;I27</formula>
    </cfRule>
  </conditionalFormatting>
  <conditionalFormatting sqref="K27">
    <cfRule type="expression" dxfId="54" priority="7">
      <formula>K27&lt;I27</formula>
    </cfRule>
  </conditionalFormatting>
  <conditionalFormatting sqref="K27">
    <cfRule type="expression" dxfId="53" priority="9">
      <formula>C27="périodique"</formula>
    </cfRule>
  </conditionalFormatting>
  <conditionalFormatting sqref="K27">
    <cfRule type="expression" dxfId="52" priority="6">
      <formula>K27&lt;I27</formula>
    </cfRule>
  </conditionalFormatting>
  <conditionalFormatting sqref="L27">
    <cfRule type="expression" dxfId="51" priority="4">
      <formula>L27&lt;J27</formula>
    </cfRule>
  </conditionalFormatting>
  <conditionalFormatting sqref="L27">
    <cfRule type="expression" dxfId="50" priority="3">
      <formula>L27&lt;J27</formula>
    </cfRule>
  </conditionalFormatting>
  <conditionalFormatting sqref="L27">
    <cfRule type="expression" dxfId="49" priority="5">
      <formula>D27="périodique"</formula>
    </cfRule>
  </conditionalFormatting>
  <conditionalFormatting sqref="L27">
    <cfRule type="expression" dxfId="48" priority="2">
      <formula>L27&lt;J27</formula>
    </cfRule>
  </conditionalFormatting>
  <conditionalFormatting sqref="K46">
    <cfRule type="expression" dxfId="47" priority="1">
      <formula>D46="périodique"</formula>
    </cfRule>
  </conditionalFormatting>
  <dataValidations count="11">
    <dataValidation allowBlank="1" showInputMessage="1" showErrorMessage="1" prompt="Inserire le informazioni relative al pagamento (o ai pagamenti) e alle ipotesi formulate." sqref="M35:M46 M16:M27" xr:uid="{00000000-0002-0000-0200-000000000000}"/>
    <dataValidation allowBlank="1" showInputMessage="1" showErrorMessage="1" prompt="Inserire il nome della impresa di trasporto." sqref="C5" xr:uid="{00000000-0002-0000-0200-000001000000}"/>
    <dataValidation allowBlank="1" showInputMessage="1" showErrorMessage="1" prompt="Opzione facoltativa per definire la data dell'ultimo pagamento periodico. Lasciare vuoto per impostazione predefinita." sqref="J35:J46 J16:J27" xr:uid="{00000000-0002-0000-0200-000002000000}"/>
    <dataValidation allowBlank="1" showInputMessage="1" showErrorMessage="1" prompt="Inserire la periodicità dei pagamenti in anni. Ad esempio &quot;5&quot; per un pagamento ogni 5 anni." sqref="I35:I46 I16:I27" xr:uid="{00000000-0002-0000-0200-000003000000}"/>
    <dataValidation allowBlank="1" showInputMessage="1" showErrorMessage="1" prompt="Inserire l'anno di pagamento." sqref="G16:G27 G35:G46" xr:uid="{00000000-0002-0000-0200-000006000000}"/>
    <dataValidation allowBlank="1" showInputMessage="1" showErrorMessage="1" prompt="Inserire la data nel formato gg.mm.aaaa" sqref="C7" xr:uid="{00000000-0002-0000-0200-000008000000}"/>
    <dataValidation allowBlank="1" showInputMessage="1" showErrorMessage="1" prompt="Immettere un valore" sqref="D35:F46 D16:F27" xr:uid="{00000000-0002-0000-0200-000009000000}"/>
    <dataValidation allowBlank="1" showInputMessage="1" showErrorMessage="1" prompt="Immettere un testo" sqref="C35:C46 C16:C27" xr:uid="{00000000-0002-0000-0200-00000A000000}"/>
    <dataValidation type="list" allowBlank="1" showInputMessage="1" showErrorMessage="1" sqref="B16:B27 B35:B46" xr:uid="{00000000-0002-0000-0200-00000B000000}">
      <formula1>$K$9:$K$11</formula1>
    </dataValidation>
    <dataValidation allowBlank="1" showInputMessage="1" showErrorMessage="1" promptTitle="Durée d'analyse" prompt="Il periodo dovrebbe corrispondere in linea di principio al periodo di ammortamento degli investimenti e non dovrebbe essere inferiore a 10 anni." sqref="D10" xr:uid="{00000000-0002-0000-0200-00000C000000}"/>
    <dataValidation allowBlank="1" showInputMessage="1" showErrorMessage="1" prompt="Inserire l'anno del primo pagamento periodico." sqref="H16:H27 H35 H36:H46" xr:uid="{5774BEDB-7CE9-43D0-853E-CF67348D427C}"/>
  </dataValidations>
  <printOptions horizontalCentered="1" verticalCentered="1"/>
  <pageMargins left="0.82677165354330717" right="0.82677165354330717" top="0.35433070866141736" bottom="0.35433070866141736" header="0.11811023622047245" footer="0.11811023622047245"/>
  <pageSetup paperSize="8" scale="5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91DFAE-E1AD-4F74-805B-FBF8ADCEAF58}">
  <sheetPr>
    <pageSetUpPr fitToPage="1"/>
  </sheetPr>
  <dimension ref="A1:Q55"/>
  <sheetViews>
    <sheetView showGridLines="0" zoomScale="82" zoomScaleNormal="82" workbookViewId="0">
      <selection activeCell="C40" sqref="C40"/>
    </sheetView>
  </sheetViews>
  <sheetFormatPr baseColWidth="10" defaultColWidth="11.42578125" defaultRowHeight="12.75" x14ac:dyDescent="0.2"/>
  <cols>
    <col min="1" max="1" width="4.28515625" style="37" customWidth="1"/>
    <col min="2" max="2" width="13.140625" style="37" customWidth="1"/>
    <col min="3" max="3" width="36.5703125" style="37" customWidth="1"/>
    <col min="4" max="6" width="12.7109375" style="37" customWidth="1"/>
    <col min="7" max="8" width="11.7109375" style="37" customWidth="1"/>
    <col min="9" max="9" width="13.28515625" style="37" customWidth="1"/>
    <col min="10" max="10" width="11.7109375" style="37" customWidth="1"/>
    <col min="11" max="11" width="10.85546875" style="38" hidden="1" customWidth="1"/>
    <col min="12" max="12" width="10.42578125" style="38" hidden="1" customWidth="1"/>
    <col min="13" max="13" width="102.7109375" style="37" customWidth="1"/>
    <col min="14" max="14" width="3.5703125" style="37" customWidth="1"/>
    <col min="15" max="17" width="14.7109375" style="37" customWidth="1"/>
    <col min="18" max="18" width="14.28515625" style="37" customWidth="1"/>
    <col min="19" max="16384" width="11.42578125" style="37"/>
  </cols>
  <sheetData>
    <row r="1" spans="1:17" x14ac:dyDescent="0.2">
      <c r="A1" s="163" t="s">
        <v>71</v>
      </c>
    </row>
    <row r="2" spans="1:17" ht="28.5" x14ac:dyDescent="0.45">
      <c r="A2" s="36" t="s">
        <v>70</v>
      </c>
      <c r="B2" s="36"/>
      <c r="M2" s="39"/>
    </row>
    <row r="3" spans="1:17" x14ac:dyDescent="0.2">
      <c r="M3" s="39"/>
    </row>
    <row r="4" spans="1:17" x14ac:dyDescent="0.2">
      <c r="M4" s="39"/>
    </row>
    <row r="5" spans="1:17" ht="18.75" x14ac:dyDescent="0.3">
      <c r="A5" s="2" t="s">
        <v>72</v>
      </c>
      <c r="C5" s="79"/>
      <c r="J5" s="40"/>
      <c r="M5" s="39"/>
    </row>
    <row r="6" spans="1:17" ht="18.75" x14ac:dyDescent="0.3">
      <c r="F6" s="34"/>
      <c r="H6" s="41"/>
      <c r="I6" s="131"/>
      <c r="J6" s="40"/>
      <c r="K6" s="42"/>
      <c r="M6" s="39"/>
    </row>
    <row r="7" spans="1:17" ht="18.75" x14ac:dyDescent="0.3">
      <c r="A7" s="2" t="s">
        <v>73</v>
      </c>
      <c r="C7" s="130"/>
      <c r="D7" s="1"/>
      <c r="F7" s="34"/>
      <c r="H7" s="41"/>
      <c r="J7" s="40"/>
      <c r="K7" s="42"/>
      <c r="M7" s="39"/>
    </row>
    <row r="8" spans="1:17" x14ac:dyDescent="0.2">
      <c r="K8" s="42" t="s">
        <v>5</v>
      </c>
      <c r="M8" s="39"/>
    </row>
    <row r="9" spans="1:17" x14ac:dyDescent="0.2">
      <c r="K9" s="38" t="s">
        <v>105</v>
      </c>
      <c r="M9" s="39"/>
    </row>
    <row r="10" spans="1:17" ht="18.75" x14ac:dyDescent="0.3">
      <c r="C10" s="2" t="s">
        <v>74</v>
      </c>
      <c r="D10" s="80"/>
      <c r="E10" s="1" t="s">
        <v>75</v>
      </c>
      <c r="F10" s="34"/>
      <c r="G10" s="35" t="s">
        <v>76</v>
      </c>
      <c r="J10" s="162">
        <v>0.05</v>
      </c>
      <c r="K10" s="38" t="s">
        <v>106</v>
      </c>
      <c r="M10" s="39"/>
    </row>
    <row r="11" spans="1:17" x14ac:dyDescent="0.2">
      <c r="K11" s="38" t="s">
        <v>107</v>
      </c>
      <c r="M11" s="39"/>
    </row>
    <row r="12" spans="1:17" ht="18.75" x14ac:dyDescent="0.3">
      <c r="A12" s="2" t="s">
        <v>77</v>
      </c>
      <c r="B12" s="2"/>
      <c r="M12" s="39"/>
    </row>
    <row r="13" spans="1:17" ht="18.75" x14ac:dyDescent="0.3">
      <c r="C13" s="2"/>
      <c r="M13" s="39"/>
    </row>
    <row r="14" spans="1:17" s="66" customFormat="1" ht="16.5" thickBot="1" x14ac:dyDescent="0.3">
      <c r="A14" s="67" t="s">
        <v>78</v>
      </c>
      <c r="B14" s="67"/>
      <c r="K14" s="81"/>
      <c r="L14" s="81"/>
      <c r="O14" s="67" t="s">
        <v>86</v>
      </c>
    </row>
    <row r="15" spans="1:17" ht="75" customHeight="1" x14ac:dyDescent="0.25">
      <c r="A15" s="83" t="s">
        <v>6</v>
      </c>
      <c r="B15" s="84" t="s">
        <v>79</v>
      </c>
      <c r="C15" s="84" t="s">
        <v>80</v>
      </c>
      <c r="D15" s="84" t="s">
        <v>0</v>
      </c>
      <c r="E15" s="84" t="s">
        <v>1</v>
      </c>
      <c r="F15" s="84" t="s">
        <v>2</v>
      </c>
      <c r="G15" s="84" t="s">
        <v>81</v>
      </c>
      <c r="H15" s="84" t="s">
        <v>82</v>
      </c>
      <c r="I15" s="84" t="s">
        <v>83</v>
      </c>
      <c r="J15" s="84" t="s">
        <v>84</v>
      </c>
      <c r="K15" s="85" t="s">
        <v>3</v>
      </c>
      <c r="L15" s="85" t="s">
        <v>4</v>
      </c>
      <c r="M15" s="86" t="s">
        <v>85</v>
      </c>
      <c r="N15" s="53"/>
      <c r="O15" s="94" t="s">
        <v>0</v>
      </c>
      <c r="P15" s="95" t="s">
        <v>1</v>
      </c>
      <c r="Q15" s="96" t="s">
        <v>2</v>
      </c>
    </row>
    <row r="16" spans="1:17" s="43" customFormat="1" ht="30" customHeight="1" x14ac:dyDescent="0.2">
      <c r="A16" s="90" t="s">
        <v>7</v>
      </c>
      <c r="B16" s="54" t="s">
        <v>105</v>
      </c>
      <c r="C16" s="55"/>
      <c r="D16" s="55"/>
      <c r="E16" s="55"/>
      <c r="F16" s="55"/>
      <c r="G16" s="56"/>
      <c r="H16" s="56"/>
      <c r="I16" s="56"/>
      <c r="J16" s="57"/>
      <c r="K16" s="58"/>
      <c r="L16" s="59"/>
      <c r="M16" s="126"/>
      <c r="N16" s="60"/>
      <c r="O16" s="97" t="str">
        <f t="shared" ref="O16:O27" si="0">IF(B16="selezionare","",IF(B16="unico",PV(Taux,G16,,-D16,0),IF(B16="periodico",PV(Taux,H16-I16,,-(PV(L16,K16,-D16))))))</f>
        <v/>
      </c>
      <c r="P16" s="61" t="str">
        <f t="shared" ref="P16:P27" si="1">IF(B16="selezionare","",IF(B16="unico",PV(Taux,G16,,-E16,0),IF(B16="periodico",PV(Taux,H16-I16,,-(PV(L16,K16,-E16))))))</f>
        <v/>
      </c>
      <c r="Q16" s="98" t="str">
        <f t="shared" ref="Q16:Q27" si="2">IF(B16="selezionare","",IF(B16="unico",PV(Taux,G16,,-F16,0),IF(B16="periodico",PV(Taux,H16-I16,,-(PV(L16,K16,-F16))))))</f>
        <v/>
      </c>
    </row>
    <row r="17" spans="1:17" s="43" customFormat="1" ht="30" customHeight="1" x14ac:dyDescent="0.2">
      <c r="A17" s="91" t="s">
        <v>8</v>
      </c>
      <c r="B17" s="62" t="s">
        <v>105</v>
      </c>
      <c r="C17" s="63"/>
      <c r="D17" s="63"/>
      <c r="E17" s="63"/>
      <c r="F17" s="63"/>
      <c r="G17" s="64"/>
      <c r="H17" s="64"/>
      <c r="I17" s="64"/>
      <c r="J17" s="57"/>
      <c r="K17" s="58"/>
      <c r="L17" s="59"/>
      <c r="M17" s="127"/>
      <c r="N17" s="60"/>
      <c r="O17" s="97" t="str">
        <f t="shared" si="0"/>
        <v/>
      </c>
      <c r="P17" s="61" t="str">
        <f t="shared" si="1"/>
        <v/>
      </c>
      <c r="Q17" s="98" t="str">
        <f t="shared" si="2"/>
        <v/>
      </c>
    </row>
    <row r="18" spans="1:17" s="43" customFormat="1" ht="30" customHeight="1" x14ac:dyDescent="0.2">
      <c r="A18" s="91" t="s">
        <v>9</v>
      </c>
      <c r="B18" s="62" t="s">
        <v>105</v>
      </c>
      <c r="C18" s="63"/>
      <c r="D18" s="63"/>
      <c r="E18" s="63"/>
      <c r="F18" s="63"/>
      <c r="G18" s="64"/>
      <c r="H18" s="64"/>
      <c r="I18" s="64"/>
      <c r="J18" s="57"/>
      <c r="K18" s="58"/>
      <c r="L18" s="59"/>
      <c r="M18" s="127"/>
      <c r="N18" s="60"/>
      <c r="O18" s="97" t="str">
        <f t="shared" si="0"/>
        <v/>
      </c>
      <c r="P18" s="61" t="str">
        <f t="shared" si="1"/>
        <v/>
      </c>
      <c r="Q18" s="98" t="str">
        <f t="shared" si="2"/>
        <v/>
      </c>
    </row>
    <row r="19" spans="1:17" s="43" customFormat="1" ht="30" customHeight="1" x14ac:dyDescent="0.2">
      <c r="A19" s="91" t="s">
        <v>10</v>
      </c>
      <c r="B19" s="62" t="s">
        <v>105</v>
      </c>
      <c r="C19" s="63"/>
      <c r="D19" s="63"/>
      <c r="E19" s="63"/>
      <c r="F19" s="63"/>
      <c r="G19" s="64"/>
      <c r="H19" s="64"/>
      <c r="I19" s="64"/>
      <c r="J19" s="57"/>
      <c r="K19" s="58"/>
      <c r="L19" s="59"/>
      <c r="M19" s="127"/>
      <c r="N19" s="60"/>
      <c r="O19" s="97" t="str">
        <f t="shared" si="0"/>
        <v/>
      </c>
      <c r="P19" s="61" t="str">
        <f t="shared" si="1"/>
        <v/>
      </c>
      <c r="Q19" s="98" t="str">
        <f t="shared" si="2"/>
        <v/>
      </c>
    </row>
    <row r="20" spans="1:17" s="43" customFormat="1" ht="30" customHeight="1" x14ac:dyDescent="0.2">
      <c r="A20" s="91" t="s">
        <v>11</v>
      </c>
      <c r="B20" s="62" t="s">
        <v>105</v>
      </c>
      <c r="C20" s="63"/>
      <c r="D20" s="63"/>
      <c r="E20" s="63"/>
      <c r="F20" s="63"/>
      <c r="G20" s="64"/>
      <c r="H20" s="64"/>
      <c r="I20" s="64"/>
      <c r="J20" s="57"/>
      <c r="K20" s="58"/>
      <c r="L20" s="59"/>
      <c r="M20" s="127"/>
      <c r="N20" s="60"/>
      <c r="O20" s="97" t="str">
        <f t="shared" si="0"/>
        <v/>
      </c>
      <c r="P20" s="61" t="str">
        <f t="shared" si="1"/>
        <v/>
      </c>
      <c r="Q20" s="98" t="str">
        <f t="shared" si="2"/>
        <v/>
      </c>
    </row>
    <row r="21" spans="1:17" s="43" customFormat="1" ht="30" customHeight="1" x14ac:dyDescent="0.2">
      <c r="A21" s="91" t="s">
        <v>12</v>
      </c>
      <c r="B21" s="62" t="s">
        <v>105</v>
      </c>
      <c r="C21" s="63"/>
      <c r="D21" s="63"/>
      <c r="E21" s="63"/>
      <c r="F21" s="63"/>
      <c r="G21" s="64"/>
      <c r="H21" s="64"/>
      <c r="I21" s="64"/>
      <c r="J21" s="57"/>
      <c r="K21" s="58" t="e">
        <f t="shared" ref="K21:K27" si="3">IF(J21="",ROUNDDOWN(($D$10-H21+I21)/I21,),ROUNDDOWN((J21-H21+I21)/I21,0))</f>
        <v>#DIV/0!</v>
      </c>
      <c r="L21" s="59">
        <f t="shared" ref="L21:L27" si="4">-1+(1+Taux)^I21</f>
        <v>0</v>
      </c>
      <c r="M21" s="127"/>
      <c r="N21" s="65"/>
      <c r="O21" s="97" t="str">
        <f t="shared" si="0"/>
        <v/>
      </c>
      <c r="P21" s="61" t="str">
        <f t="shared" si="1"/>
        <v/>
      </c>
      <c r="Q21" s="98" t="str">
        <f t="shared" si="2"/>
        <v/>
      </c>
    </row>
    <row r="22" spans="1:17" s="43" customFormat="1" ht="30" customHeight="1" x14ac:dyDescent="0.2">
      <c r="A22" s="91" t="s">
        <v>13</v>
      </c>
      <c r="B22" s="62" t="s">
        <v>105</v>
      </c>
      <c r="C22" s="63"/>
      <c r="D22" s="63"/>
      <c r="E22" s="63"/>
      <c r="F22" s="63"/>
      <c r="G22" s="64"/>
      <c r="H22" s="64"/>
      <c r="I22" s="64"/>
      <c r="J22" s="57"/>
      <c r="K22" s="58" t="e">
        <f t="shared" si="3"/>
        <v>#DIV/0!</v>
      </c>
      <c r="L22" s="59">
        <f t="shared" si="4"/>
        <v>0</v>
      </c>
      <c r="M22" s="127"/>
      <c r="N22" s="65"/>
      <c r="O22" s="97" t="str">
        <f t="shared" si="0"/>
        <v/>
      </c>
      <c r="P22" s="61" t="str">
        <f t="shared" si="1"/>
        <v/>
      </c>
      <c r="Q22" s="98" t="str">
        <f t="shared" si="2"/>
        <v/>
      </c>
    </row>
    <row r="23" spans="1:17" s="43" customFormat="1" ht="30" customHeight="1" x14ac:dyDescent="0.2">
      <c r="A23" s="91" t="s">
        <v>14</v>
      </c>
      <c r="B23" s="62" t="s">
        <v>105</v>
      </c>
      <c r="C23" s="63"/>
      <c r="D23" s="63"/>
      <c r="E23" s="63"/>
      <c r="F23" s="63"/>
      <c r="G23" s="64"/>
      <c r="H23" s="64"/>
      <c r="I23" s="64"/>
      <c r="J23" s="57"/>
      <c r="K23" s="58" t="e">
        <f t="shared" si="3"/>
        <v>#DIV/0!</v>
      </c>
      <c r="L23" s="59">
        <f t="shared" si="4"/>
        <v>0</v>
      </c>
      <c r="M23" s="127"/>
      <c r="N23" s="65"/>
      <c r="O23" s="97" t="str">
        <f t="shared" si="0"/>
        <v/>
      </c>
      <c r="P23" s="61" t="str">
        <f t="shared" si="1"/>
        <v/>
      </c>
      <c r="Q23" s="98" t="str">
        <f t="shared" si="2"/>
        <v/>
      </c>
    </row>
    <row r="24" spans="1:17" s="43" customFormat="1" ht="30" customHeight="1" x14ac:dyDescent="0.2">
      <c r="A24" s="91" t="s">
        <v>15</v>
      </c>
      <c r="B24" s="62" t="s">
        <v>105</v>
      </c>
      <c r="C24" s="63"/>
      <c r="D24" s="63"/>
      <c r="E24" s="63"/>
      <c r="F24" s="63"/>
      <c r="G24" s="64"/>
      <c r="H24" s="64"/>
      <c r="I24" s="64"/>
      <c r="J24" s="57"/>
      <c r="K24" s="58" t="e">
        <f t="shared" si="3"/>
        <v>#DIV/0!</v>
      </c>
      <c r="L24" s="59">
        <f t="shared" si="4"/>
        <v>0</v>
      </c>
      <c r="M24" s="127"/>
      <c r="N24" s="65"/>
      <c r="O24" s="97" t="str">
        <f t="shared" si="0"/>
        <v/>
      </c>
      <c r="P24" s="61" t="str">
        <f t="shared" si="1"/>
        <v/>
      </c>
      <c r="Q24" s="98" t="str">
        <f t="shared" si="2"/>
        <v/>
      </c>
    </row>
    <row r="25" spans="1:17" s="43" customFormat="1" ht="30" customHeight="1" x14ac:dyDescent="0.2">
      <c r="A25" s="91" t="s">
        <v>16</v>
      </c>
      <c r="B25" s="62" t="s">
        <v>105</v>
      </c>
      <c r="C25" s="63"/>
      <c r="D25" s="63"/>
      <c r="E25" s="63"/>
      <c r="F25" s="63"/>
      <c r="G25" s="64"/>
      <c r="H25" s="64"/>
      <c r="I25" s="64"/>
      <c r="J25" s="57"/>
      <c r="K25" s="58" t="e">
        <f t="shared" si="3"/>
        <v>#DIV/0!</v>
      </c>
      <c r="L25" s="59">
        <f t="shared" si="4"/>
        <v>0</v>
      </c>
      <c r="M25" s="127"/>
      <c r="N25" s="65"/>
      <c r="O25" s="97" t="str">
        <f t="shared" si="0"/>
        <v/>
      </c>
      <c r="P25" s="61" t="str">
        <f t="shared" si="1"/>
        <v/>
      </c>
      <c r="Q25" s="98" t="str">
        <f t="shared" si="2"/>
        <v/>
      </c>
    </row>
    <row r="26" spans="1:17" s="43" customFormat="1" ht="30" customHeight="1" x14ac:dyDescent="0.2">
      <c r="A26" s="91" t="s">
        <v>17</v>
      </c>
      <c r="B26" s="62" t="s">
        <v>105</v>
      </c>
      <c r="C26" s="63"/>
      <c r="D26" s="63"/>
      <c r="E26" s="63"/>
      <c r="F26" s="63"/>
      <c r="G26" s="64"/>
      <c r="H26" s="64"/>
      <c r="I26" s="64"/>
      <c r="J26" s="57"/>
      <c r="K26" s="58" t="e">
        <f t="shared" si="3"/>
        <v>#DIV/0!</v>
      </c>
      <c r="L26" s="59">
        <f t="shared" si="4"/>
        <v>0</v>
      </c>
      <c r="M26" s="127"/>
      <c r="N26" s="65"/>
      <c r="O26" s="97" t="str">
        <f t="shared" si="0"/>
        <v/>
      </c>
      <c r="P26" s="61" t="str">
        <f t="shared" si="1"/>
        <v/>
      </c>
      <c r="Q26" s="98" t="str">
        <f t="shared" si="2"/>
        <v/>
      </c>
    </row>
    <row r="27" spans="1:17" s="43" customFormat="1" ht="30" customHeight="1" thickBot="1" x14ac:dyDescent="0.25">
      <c r="A27" s="92" t="s">
        <v>18</v>
      </c>
      <c r="B27" s="93" t="s">
        <v>105</v>
      </c>
      <c r="C27" s="87"/>
      <c r="D27" s="87"/>
      <c r="E27" s="87"/>
      <c r="F27" s="87"/>
      <c r="G27" s="88"/>
      <c r="H27" s="88"/>
      <c r="I27" s="88"/>
      <c r="J27" s="89"/>
      <c r="K27" s="89" t="e">
        <f t="shared" si="3"/>
        <v>#DIV/0!</v>
      </c>
      <c r="L27" s="129">
        <f t="shared" si="4"/>
        <v>0</v>
      </c>
      <c r="M27" s="128"/>
      <c r="N27" s="65"/>
      <c r="O27" s="97" t="str">
        <f t="shared" si="0"/>
        <v/>
      </c>
      <c r="P27" s="61" t="str">
        <f t="shared" si="1"/>
        <v/>
      </c>
      <c r="Q27" s="98" t="str">
        <f t="shared" si="2"/>
        <v/>
      </c>
    </row>
    <row r="28" spans="1:17" ht="18" customHeight="1" thickBot="1" x14ac:dyDescent="0.3">
      <c r="A28" s="66"/>
      <c r="B28" s="66"/>
      <c r="C28" s="82"/>
      <c r="D28" s="82"/>
      <c r="E28" s="82"/>
      <c r="F28" s="82"/>
      <c r="G28" s="82"/>
      <c r="H28" s="82"/>
      <c r="I28" s="82"/>
      <c r="J28" s="82"/>
      <c r="K28" s="66"/>
      <c r="L28" s="66"/>
      <c r="M28" s="66"/>
      <c r="N28" s="66"/>
      <c r="O28" s="99">
        <f>SUM(O16:O27)</f>
        <v>0</v>
      </c>
      <c r="P28" s="100">
        <f t="shared" ref="P28:Q28" si="5">SUM(P16:P27)</f>
        <v>0</v>
      </c>
      <c r="Q28" s="101">
        <f t="shared" si="5"/>
        <v>0</v>
      </c>
    </row>
    <row r="29" spans="1:17" ht="15" customHeight="1" x14ac:dyDescent="0.2"/>
    <row r="31" spans="1:17" ht="18.75" x14ac:dyDescent="0.3">
      <c r="A31" s="2" t="s">
        <v>97</v>
      </c>
      <c r="B31" s="2"/>
    </row>
    <row r="33" spans="1:17" s="66" customFormat="1" ht="16.5" thickBot="1" x14ac:dyDescent="0.3">
      <c r="A33" s="67" t="s">
        <v>78</v>
      </c>
      <c r="B33" s="67"/>
      <c r="K33" s="68"/>
      <c r="L33" s="68"/>
      <c r="O33" s="67" t="str">
        <f>O14</f>
        <v>Risultati in valori attuali</v>
      </c>
    </row>
    <row r="34" spans="1:17" s="66" customFormat="1" ht="75" customHeight="1" x14ac:dyDescent="0.25">
      <c r="A34" s="104" t="s">
        <v>6</v>
      </c>
      <c r="B34" s="105" t="str">
        <f>B15</f>
        <v>Tipo di pagamento</v>
      </c>
      <c r="C34" s="105" t="str">
        <f>C15</f>
        <v>Designazione</v>
      </c>
      <c r="D34" s="105" t="s">
        <v>0</v>
      </c>
      <c r="E34" s="105" t="s">
        <v>1</v>
      </c>
      <c r="F34" s="105" t="s">
        <v>2</v>
      </c>
      <c r="G34" s="105" t="str">
        <f>G15</f>
        <v>Anno del pagamento unico</v>
      </c>
      <c r="H34" s="105" t="str">
        <f>H15</f>
        <v>Anno del 1° pagamento periodico</v>
      </c>
      <c r="I34" s="105" t="str">
        <f t="shared" ref="I34:J34" si="6">I15</f>
        <v>Ricorrenza dei pagamenti [in anni].</v>
      </c>
      <c r="J34" s="105" t="str">
        <f t="shared" si="6"/>
        <v>Anno dell'ultimo pagamento (opzione)</v>
      </c>
      <c r="K34" s="106" t="s">
        <v>3</v>
      </c>
      <c r="L34" s="106" t="s">
        <v>4</v>
      </c>
      <c r="M34" s="107" t="str">
        <f>M15</f>
        <v>Informazioni e ipotesi</v>
      </c>
      <c r="N34" s="53"/>
      <c r="O34" s="115" t="s">
        <v>0</v>
      </c>
      <c r="P34" s="116" t="s">
        <v>1</v>
      </c>
      <c r="Q34" s="117" t="s">
        <v>2</v>
      </c>
    </row>
    <row r="35" spans="1:17" s="65" customFormat="1" ht="30" customHeight="1" x14ac:dyDescent="0.2">
      <c r="A35" s="108" t="s">
        <v>19</v>
      </c>
      <c r="B35" s="69" t="s">
        <v>105</v>
      </c>
      <c r="C35" s="70"/>
      <c r="D35" s="70"/>
      <c r="E35" s="70"/>
      <c r="F35" s="70"/>
      <c r="G35" s="71"/>
      <c r="H35" s="71"/>
      <c r="I35" s="71"/>
      <c r="J35" s="71"/>
      <c r="K35" s="72"/>
      <c r="L35" s="73"/>
      <c r="M35" s="123"/>
      <c r="N35" s="60"/>
      <c r="O35" s="118" t="str">
        <f t="shared" ref="O35:O46" si="7">IF(B35="selezionare","",IF(B35="unico",PV(Taux,G35,,-D35,0),IF(B35="periodico",PV(Taux,H35-I35,,-(PV(L35,K35,-D35))))))</f>
        <v/>
      </c>
      <c r="P35" s="74" t="str">
        <f t="shared" ref="P35:P46" si="8">IF(B35="selezionare","",IF(B35="unico",PV(Taux,G35,,-E35,0),IF(B35="periodico",PV(Taux,H35-I35,,-(PV(L35,K35,-E35))))))</f>
        <v/>
      </c>
      <c r="Q35" s="119" t="str">
        <f t="shared" ref="Q35:Q46" si="9">IF(B35="selezionare","",IF(B35="unico",PV(Taux,G35,,-F35,0),IF(B35="periodico",PV(Taux,H35-I35,,-(PV(L35,K35,-F35))))))</f>
        <v/>
      </c>
    </row>
    <row r="36" spans="1:17" s="65" customFormat="1" ht="30" customHeight="1" x14ac:dyDescent="0.2">
      <c r="A36" s="109" t="s">
        <v>20</v>
      </c>
      <c r="B36" s="75" t="s">
        <v>105</v>
      </c>
      <c r="C36" s="76"/>
      <c r="D36" s="76"/>
      <c r="E36" s="76"/>
      <c r="F36" s="76"/>
      <c r="G36" s="77"/>
      <c r="H36" s="77"/>
      <c r="I36" s="77"/>
      <c r="J36" s="71"/>
      <c r="K36" s="72"/>
      <c r="L36" s="78"/>
      <c r="M36" s="124"/>
      <c r="N36" s="60"/>
      <c r="O36" s="118" t="str">
        <f t="shared" si="7"/>
        <v/>
      </c>
      <c r="P36" s="74" t="str">
        <f t="shared" si="8"/>
        <v/>
      </c>
      <c r="Q36" s="119" t="str">
        <f t="shared" si="9"/>
        <v/>
      </c>
    </row>
    <row r="37" spans="1:17" s="65" customFormat="1" ht="30" customHeight="1" x14ac:dyDescent="0.2">
      <c r="A37" s="109" t="s">
        <v>21</v>
      </c>
      <c r="B37" s="75" t="s">
        <v>105</v>
      </c>
      <c r="C37" s="76"/>
      <c r="D37" s="76"/>
      <c r="E37" s="76"/>
      <c r="F37" s="76"/>
      <c r="G37" s="77"/>
      <c r="H37" s="77"/>
      <c r="I37" s="77"/>
      <c r="J37" s="71"/>
      <c r="K37" s="72" t="e">
        <f t="shared" ref="K37:K46" si="10">IF(J37="",ROUNDDOWN(($D$10-H37+I37)/I37,0),ROUNDDOWN((J37-H37+I37)/I37,0))</f>
        <v>#DIV/0!</v>
      </c>
      <c r="L37" s="78">
        <f t="shared" ref="L37:L46" si="11">(1+Taux)^I37-1</f>
        <v>0</v>
      </c>
      <c r="M37" s="124"/>
      <c r="N37" s="60"/>
      <c r="O37" s="118" t="str">
        <f t="shared" si="7"/>
        <v/>
      </c>
      <c r="P37" s="74" t="str">
        <f t="shared" si="8"/>
        <v/>
      </c>
      <c r="Q37" s="119" t="str">
        <f t="shared" si="9"/>
        <v/>
      </c>
    </row>
    <row r="38" spans="1:17" s="65" customFormat="1" ht="30" customHeight="1" x14ac:dyDescent="0.2">
      <c r="A38" s="109" t="s">
        <v>22</v>
      </c>
      <c r="B38" s="75" t="s">
        <v>105</v>
      </c>
      <c r="C38" s="76"/>
      <c r="D38" s="76"/>
      <c r="E38" s="76"/>
      <c r="F38" s="76"/>
      <c r="G38" s="77"/>
      <c r="H38" s="77"/>
      <c r="I38" s="77"/>
      <c r="J38" s="71"/>
      <c r="K38" s="72" t="e">
        <f t="shared" si="10"/>
        <v>#DIV/0!</v>
      </c>
      <c r="L38" s="78">
        <f t="shared" si="11"/>
        <v>0</v>
      </c>
      <c r="M38" s="124"/>
      <c r="N38" s="60"/>
      <c r="O38" s="118" t="str">
        <f t="shared" si="7"/>
        <v/>
      </c>
      <c r="P38" s="74" t="str">
        <f t="shared" si="8"/>
        <v/>
      </c>
      <c r="Q38" s="119" t="str">
        <f t="shared" si="9"/>
        <v/>
      </c>
    </row>
    <row r="39" spans="1:17" s="65" customFormat="1" ht="30" customHeight="1" x14ac:dyDescent="0.2">
      <c r="A39" s="109" t="s">
        <v>23</v>
      </c>
      <c r="B39" s="75" t="s">
        <v>105</v>
      </c>
      <c r="C39" s="76"/>
      <c r="D39" s="76"/>
      <c r="E39" s="76"/>
      <c r="F39" s="76"/>
      <c r="G39" s="77"/>
      <c r="H39" s="77"/>
      <c r="I39" s="77"/>
      <c r="J39" s="71"/>
      <c r="K39" s="72" t="e">
        <f t="shared" si="10"/>
        <v>#DIV/0!</v>
      </c>
      <c r="L39" s="78">
        <f t="shared" si="11"/>
        <v>0</v>
      </c>
      <c r="M39" s="124"/>
      <c r="N39" s="60"/>
      <c r="O39" s="118" t="str">
        <f t="shared" si="7"/>
        <v/>
      </c>
      <c r="P39" s="74" t="str">
        <f t="shared" si="8"/>
        <v/>
      </c>
      <c r="Q39" s="119" t="str">
        <f t="shared" si="9"/>
        <v/>
      </c>
    </row>
    <row r="40" spans="1:17" s="65" customFormat="1" ht="30" customHeight="1" x14ac:dyDescent="0.2">
      <c r="A40" s="109" t="s">
        <v>24</v>
      </c>
      <c r="B40" s="75" t="s">
        <v>105</v>
      </c>
      <c r="C40" s="76"/>
      <c r="D40" s="76"/>
      <c r="E40" s="76"/>
      <c r="F40" s="76"/>
      <c r="G40" s="77"/>
      <c r="H40" s="77"/>
      <c r="I40" s="77"/>
      <c r="J40" s="71"/>
      <c r="K40" s="72" t="e">
        <f t="shared" si="10"/>
        <v>#DIV/0!</v>
      </c>
      <c r="L40" s="78">
        <f t="shared" si="11"/>
        <v>0</v>
      </c>
      <c r="M40" s="124"/>
      <c r="O40" s="118" t="str">
        <f t="shared" si="7"/>
        <v/>
      </c>
      <c r="P40" s="74" t="str">
        <f t="shared" si="8"/>
        <v/>
      </c>
      <c r="Q40" s="119" t="str">
        <f t="shared" si="9"/>
        <v/>
      </c>
    </row>
    <row r="41" spans="1:17" s="65" customFormat="1" ht="30" customHeight="1" x14ac:dyDescent="0.2">
      <c r="A41" s="109" t="s">
        <v>25</v>
      </c>
      <c r="B41" s="75" t="s">
        <v>105</v>
      </c>
      <c r="C41" s="76"/>
      <c r="D41" s="76"/>
      <c r="E41" s="76"/>
      <c r="F41" s="76"/>
      <c r="G41" s="77"/>
      <c r="H41" s="77"/>
      <c r="I41" s="77"/>
      <c r="J41" s="71"/>
      <c r="K41" s="72" t="e">
        <f t="shared" si="10"/>
        <v>#DIV/0!</v>
      </c>
      <c r="L41" s="78">
        <f t="shared" si="11"/>
        <v>0</v>
      </c>
      <c r="M41" s="124"/>
      <c r="O41" s="118" t="str">
        <f t="shared" si="7"/>
        <v/>
      </c>
      <c r="P41" s="74" t="str">
        <f t="shared" si="8"/>
        <v/>
      </c>
      <c r="Q41" s="119" t="str">
        <f t="shared" si="9"/>
        <v/>
      </c>
    </row>
    <row r="42" spans="1:17" s="65" customFormat="1" ht="30" customHeight="1" x14ac:dyDescent="0.2">
      <c r="A42" s="109" t="s">
        <v>26</v>
      </c>
      <c r="B42" s="75" t="s">
        <v>105</v>
      </c>
      <c r="C42" s="76"/>
      <c r="D42" s="76"/>
      <c r="E42" s="76"/>
      <c r="F42" s="76"/>
      <c r="G42" s="77"/>
      <c r="H42" s="77"/>
      <c r="I42" s="77"/>
      <c r="J42" s="71"/>
      <c r="K42" s="72" t="e">
        <f t="shared" si="10"/>
        <v>#DIV/0!</v>
      </c>
      <c r="L42" s="78">
        <f t="shared" si="11"/>
        <v>0</v>
      </c>
      <c r="M42" s="124"/>
      <c r="O42" s="118" t="str">
        <f t="shared" si="7"/>
        <v/>
      </c>
      <c r="P42" s="74" t="str">
        <f t="shared" si="8"/>
        <v/>
      </c>
      <c r="Q42" s="119" t="str">
        <f t="shared" si="9"/>
        <v/>
      </c>
    </row>
    <row r="43" spans="1:17" s="65" customFormat="1" ht="30" customHeight="1" x14ac:dyDescent="0.2">
      <c r="A43" s="109" t="s">
        <v>27</v>
      </c>
      <c r="B43" s="75" t="s">
        <v>105</v>
      </c>
      <c r="C43" s="76"/>
      <c r="D43" s="76"/>
      <c r="E43" s="76"/>
      <c r="F43" s="76"/>
      <c r="G43" s="77"/>
      <c r="H43" s="77"/>
      <c r="I43" s="77"/>
      <c r="J43" s="71"/>
      <c r="K43" s="72" t="e">
        <f t="shared" si="10"/>
        <v>#DIV/0!</v>
      </c>
      <c r="L43" s="78">
        <f t="shared" si="11"/>
        <v>0</v>
      </c>
      <c r="M43" s="124"/>
      <c r="O43" s="118" t="str">
        <f t="shared" si="7"/>
        <v/>
      </c>
      <c r="P43" s="74" t="str">
        <f t="shared" si="8"/>
        <v/>
      </c>
      <c r="Q43" s="119" t="str">
        <f t="shared" si="9"/>
        <v/>
      </c>
    </row>
    <row r="44" spans="1:17" s="65" customFormat="1" ht="30" customHeight="1" x14ac:dyDescent="0.2">
      <c r="A44" s="109" t="s">
        <v>28</v>
      </c>
      <c r="B44" s="75" t="s">
        <v>105</v>
      </c>
      <c r="C44" s="76"/>
      <c r="D44" s="76"/>
      <c r="E44" s="76"/>
      <c r="F44" s="76"/>
      <c r="G44" s="77"/>
      <c r="H44" s="77"/>
      <c r="I44" s="77"/>
      <c r="J44" s="71"/>
      <c r="K44" s="72" t="e">
        <f t="shared" si="10"/>
        <v>#DIV/0!</v>
      </c>
      <c r="L44" s="78">
        <f t="shared" si="11"/>
        <v>0</v>
      </c>
      <c r="M44" s="124"/>
      <c r="O44" s="118" t="str">
        <f t="shared" si="7"/>
        <v/>
      </c>
      <c r="P44" s="74" t="str">
        <f t="shared" si="8"/>
        <v/>
      </c>
      <c r="Q44" s="119" t="str">
        <f t="shared" si="9"/>
        <v/>
      </c>
    </row>
    <row r="45" spans="1:17" s="65" customFormat="1" ht="30" customHeight="1" x14ac:dyDescent="0.2">
      <c r="A45" s="109" t="s">
        <v>29</v>
      </c>
      <c r="B45" s="75" t="s">
        <v>105</v>
      </c>
      <c r="C45" s="76"/>
      <c r="D45" s="76"/>
      <c r="E45" s="76"/>
      <c r="F45" s="76"/>
      <c r="G45" s="77"/>
      <c r="H45" s="77"/>
      <c r="I45" s="77"/>
      <c r="J45" s="71"/>
      <c r="K45" s="72" t="e">
        <f t="shared" si="10"/>
        <v>#DIV/0!</v>
      </c>
      <c r="L45" s="78">
        <f t="shared" si="11"/>
        <v>0</v>
      </c>
      <c r="M45" s="124"/>
      <c r="O45" s="118" t="str">
        <f t="shared" si="7"/>
        <v/>
      </c>
      <c r="P45" s="74" t="str">
        <f t="shared" si="8"/>
        <v/>
      </c>
      <c r="Q45" s="119" t="str">
        <f t="shared" si="9"/>
        <v/>
      </c>
    </row>
    <row r="46" spans="1:17" s="65" customFormat="1" ht="30" customHeight="1" thickBot="1" x14ac:dyDescent="0.25">
      <c r="A46" s="110" t="s">
        <v>30</v>
      </c>
      <c r="B46" s="111" t="s">
        <v>105</v>
      </c>
      <c r="C46" s="112"/>
      <c r="D46" s="112"/>
      <c r="E46" s="112"/>
      <c r="F46" s="112"/>
      <c r="G46" s="113"/>
      <c r="H46" s="113"/>
      <c r="I46" s="113"/>
      <c r="J46" s="113"/>
      <c r="K46" s="113" t="e">
        <f t="shared" si="10"/>
        <v>#DIV/0!</v>
      </c>
      <c r="L46" s="114">
        <f t="shared" si="11"/>
        <v>0</v>
      </c>
      <c r="M46" s="125"/>
      <c r="O46" s="118" t="str">
        <f t="shared" si="7"/>
        <v/>
      </c>
      <c r="P46" s="74" t="str">
        <f t="shared" si="8"/>
        <v/>
      </c>
      <c r="Q46" s="119" t="str">
        <f t="shared" si="9"/>
        <v/>
      </c>
    </row>
    <row r="47" spans="1:17" s="43" customFormat="1" ht="18" customHeight="1" thickBot="1" x14ac:dyDescent="0.25">
      <c r="C47" s="102"/>
      <c r="D47" s="102"/>
      <c r="E47" s="102"/>
      <c r="F47" s="102"/>
      <c r="G47" s="102"/>
      <c r="H47" s="102"/>
      <c r="I47" s="102"/>
      <c r="J47" s="102"/>
      <c r="K47" s="103"/>
      <c r="L47" s="103"/>
      <c r="O47" s="120">
        <f>SUM(O35:O46)</f>
        <v>0</v>
      </c>
      <c r="P47" s="121">
        <f t="shared" ref="P47:Q47" si="12">SUM(P35:P46)</f>
        <v>0</v>
      </c>
      <c r="Q47" s="122">
        <f t="shared" si="12"/>
        <v>0</v>
      </c>
    </row>
    <row r="50" spans="1:6" ht="18.75" x14ac:dyDescent="0.3">
      <c r="A50" s="2" t="s">
        <v>98</v>
      </c>
      <c r="B50" s="2"/>
    </row>
    <row r="51" spans="1:6" ht="13.5" thickBot="1" x14ac:dyDescent="0.25"/>
    <row r="52" spans="1:6" ht="20.100000000000001" customHeight="1" thickBot="1" x14ac:dyDescent="0.25">
      <c r="D52" s="44" t="s">
        <v>0</v>
      </c>
      <c r="E52" s="45" t="s">
        <v>1</v>
      </c>
      <c r="F52" s="46" t="s">
        <v>2</v>
      </c>
    </row>
    <row r="53" spans="1:6" ht="20.100000000000001" customHeight="1" thickBot="1" x14ac:dyDescent="0.25">
      <c r="C53" s="47" t="s">
        <v>99</v>
      </c>
      <c r="D53" s="48">
        <f>O47</f>
        <v>0</v>
      </c>
      <c r="E53" s="48">
        <f>P47</f>
        <v>0</v>
      </c>
      <c r="F53" s="49">
        <f>Q47</f>
        <v>0</v>
      </c>
    </row>
    <row r="54" spans="1:6" ht="20.100000000000001" customHeight="1" thickBot="1" x14ac:dyDescent="0.25">
      <c r="C54" s="47" t="s">
        <v>55</v>
      </c>
      <c r="D54" s="48">
        <f>O28</f>
        <v>0</v>
      </c>
      <c r="E54" s="48">
        <f>P28</f>
        <v>0</v>
      </c>
      <c r="F54" s="50">
        <f>Q28</f>
        <v>0</v>
      </c>
    </row>
    <row r="55" spans="1:6" ht="20.100000000000001" customHeight="1" thickBot="1" x14ac:dyDescent="0.25">
      <c r="C55" s="47" t="s">
        <v>31</v>
      </c>
      <c r="D55" s="51" t="e">
        <f>O47/O28</f>
        <v>#DIV/0!</v>
      </c>
      <c r="E55" s="51" t="e">
        <f>P47/P28</f>
        <v>#DIV/0!</v>
      </c>
      <c r="F55" s="52" t="e">
        <f>Q47/Q28</f>
        <v>#DIV/0!</v>
      </c>
    </row>
  </sheetData>
  <sheetProtection algorithmName="SHA-512" hashValue="dGNuBxTTfI6oV/2g3/WRYuKd9KxIimmv+vC9An/zP2LCEJBJuQNW0EW24sKbQC1lf0v+SK+81YxUdpwUiKVQDA==" saltValue="PlOPdzJ4lVN81tUkfMoSMA==" spinCount="100000" sheet="1" objects="1" scenarios="1" selectLockedCells="1"/>
  <conditionalFormatting sqref="E55">
    <cfRule type="cellIs" dxfId="46" priority="35" operator="greaterThan">
      <formula>1</formula>
    </cfRule>
    <cfRule type="cellIs" dxfId="45" priority="36" operator="lessThan">
      <formula>1</formula>
    </cfRule>
    <cfRule type="cellIs" dxfId="44" priority="37" operator="equal">
      <formula>1</formula>
    </cfRule>
  </conditionalFormatting>
  <conditionalFormatting sqref="D55">
    <cfRule type="cellIs" dxfId="43" priority="32" operator="greaterThan">
      <formula>1</formula>
    </cfRule>
    <cfRule type="cellIs" dxfId="42" priority="33" operator="lessThan">
      <formula>1</formula>
    </cfRule>
    <cfRule type="cellIs" dxfId="41" priority="34" operator="equal">
      <formula>1</formula>
    </cfRule>
  </conditionalFormatting>
  <conditionalFormatting sqref="F55">
    <cfRule type="cellIs" dxfId="40" priority="29" operator="greaterThan">
      <formula>1</formula>
    </cfRule>
    <cfRule type="cellIs" dxfId="39" priority="30" operator="lessThan">
      <formula>1</formula>
    </cfRule>
    <cfRule type="cellIs" dxfId="38" priority="31" operator="equal">
      <formula>1</formula>
    </cfRule>
  </conditionalFormatting>
  <conditionalFormatting sqref="C16:C27 C35:C46">
    <cfRule type="expression" dxfId="37" priority="27">
      <formula>B16="periodico"</formula>
    </cfRule>
    <cfRule type="expression" dxfId="36" priority="28">
      <formula>B16="unico"</formula>
    </cfRule>
  </conditionalFormatting>
  <conditionalFormatting sqref="D16:D27 D35:D46">
    <cfRule type="expression" dxfId="35" priority="25">
      <formula>B16="periodico"</formula>
    </cfRule>
    <cfRule type="expression" dxfId="34" priority="26">
      <formula>B16="unico"</formula>
    </cfRule>
  </conditionalFormatting>
  <conditionalFormatting sqref="J35">
    <cfRule type="expression" dxfId="33" priority="13">
      <formula>B35="périodique"</formula>
    </cfRule>
    <cfRule type="expression" dxfId="32" priority="21">
      <formula>J35&lt;H35</formula>
    </cfRule>
  </conditionalFormatting>
  <conditionalFormatting sqref="H16:H27 H35:H46">
    <cfRule type="expression" dxfId="31" priority="24">
      <formula>B16="periodico"</formula>
    </cfRule>
  </conditionalFormatting>
  <conditionalFormatting sqref="J16:J27">
    <cfRule type="expression" dxfId="30" priority="23">
      <formula>J16&lt;H16</formula>
    </cfRule>
  </conditionalFormatting>
  <conditionalFormatting sqref="J17:J27">
    <cfRule type="expression" dxfId="29" priority="22">
      <formula>J17&lt;H17</formula>
    </cfRule>
  </conditionalFormatting>
  <conditionalFormatting sqref="D10">
    <cfRule type="expression" dxfId="28" priority="38">
      <formula>$D$10=""</formula>
    </cfRule>
  </conditionalFormatting>
  <conditionalFormatting sqref="C7">
    <cfRule type="expression" dxfId="27" priority="20">
      <formula>$C$7=""</formula>
    </cfRule>
  </conditionalFormatting>
  <conditionalFormatting sqref="G16:G27 G35:G46">
    <cfRule type="expression" dxfId="26" priority="39">
      <formula>B16="unico"</formula>
    </cfRule>
  </conditionalFormatting>
  <conditionalFormatting sqref="I16:I27 I35:I46">
    <cfRule type="expression" dxfId="25" priority="40">
      <formula>B16="periodico"</formula>
    </cfRule>
  </conditionalFormatting>
  <conditionalFormatting sqref="E16:E27">
    <cfRule type="expression" dxfId="24" priority="41">
      <formula>B16="periodico"</formula>
    </cfRule>
    <cfRule type="expression" dxfId="23" priority="42">
      <formula>B16="unico"</formula>
    </cfRule>
  </conditionalFormatting>
  <conditionalFormatting sqref="F16:F27 F35:F46">
    <cfRule type="expression" dxfId="22" priority="43">
      <formula>B16="periodico"</formula>
    </cfRule>
    <cfRule type="expression" dxfId="21" priority="44">
      <formula>B16="unico"</formula>
    </cfRule>
  </conditionalFormatting>
  <conditionalFormatting sqref="J16:J27">
    <cfRule type="expression" dxfId="20" priority="45">
      <formula>B16="periodico"</formula>
    </cfRule>
  </conditionalFormatting>
  <conditionalFormatting sqref="E35:E46">
    <cfRule type="expression" dxfId="19" priority="46">
      <formula>B35="périodique"</formula>
    </cfRule>
    <cfRule type="expression" dxfId="18" priority="47">
      <formula>B35="unique"</formula>
    </cfRule>
  </conditionalFormatting>
  <conditionalFormatting sqref="J17:J27">
    <cfRule type="expression" dxfId="17" priority="19">
      <formula>J17&lt;H17</formula>
    </cfRule>
  </conditionalFormatting>
  <conditionalFormatting sqref="C5">
    <cfRule type="expression" dxfId="16" priority="18">
      <formula>C5=""</formula>
    </cfRule>
  </conditionalFormatting>
  <conditionalFormatting sqref="M16:M27">
    <cfRule type="expression" dxfId="15" priority="16">
      <formula>B16="périodique"</formula>
    </cfRule>
    <cfRule type="expression" dxfId="14" priority="17">
      <formula>B16="unique"</formula>
    </cfRule>
  </conditionalFormatting>
  <conditionalFormatting sqref="M35:M46">
    <cfRule type="expression" dxfId="13" priority="14">
      <formula>B35="périodique"</formula>
    </cfRule>
    <cfRule type="expression" dxfId="12" priority="15">
      <formula>B35="unique"</formula>
    </cfRule>
  </conditionalFormatting>
  <conditionalFormatting sqref="J36:J45">
    <cfRule type="expression" dxfId="11" priority="11">
      <formula>B36="périodique"</formula>
    </cfRule>
    <cfRule type="expression" dxfId="10" priority="12">
      <formula>J36&lt;H36</formula>
    </cfRule>
  </conditionalFormatting>
  <conditionalFormatting sqref="J46">
    <cfRule type="expression" dxfId="9" priority="10">
      <formula>C46="périodique"</formula>
    </cfRule>
  </conditionalFormatting>
  <conditionalFormatting sqref="K27">
    <cfRule type="expression" dxfId="8" priority="8">
      <formula>K27&lt;I27</formula>
    </cfRule>
  </conditionalFormatting>
  <conditionalFormatting sqref="K27">
    <cfRule type="expression" dxfId="7" priority="7">
      <formula>K27&lt;I27</formula>
    </cfRule>
  </conditionalFormatting>
  <conditionalFormatting sqref="K27">
    <cfRule type="expression" dxfId="6" priority="9">
      <formula>C27="périodique"</formula>
    </cfRule>
  </conditionalFormatting>
  <conditionalFormatting sqref="K27">
    <cfRule type="expression" dxfId="5" priority="6">
      <formula>K27&lt;I27</formula>
    </cfRule>
  </conditionalFormatting>
  <conditionalFormatting sqref="L27">
    <cfRule type="expression" dxfId="4" priority="4">
      <formula>L27&lt;J27</formula>
    </cfRule>
  </conditionalFormatting>
  <conditionalFormatting sqref="L27">
    <cfRule type="expression" dxfId="3" priority="3">
      <formula>L27&lt;J27</formula>
    </cfRule>
  </conditionalFormatting>
  <conditionalFormatting sqref="L27">
    <cfRule type="expression" dxfId="2" priority="5">
      <formula>D27="périodique"</formula>
    </cfRule>
  </conditionalFormatting>
  <conditionalFormatting sqref="L27">
    <cfRule type="expression" dxfId="1" priority="2">
      <formula>L27&lt;J27</formula>
    </cfRule>
  </conditionalFormatting>
  <conditionalFormatting sqref="K46">
    <cfRule type="expression" dxfId="0" priority="1">
      <formula>D46="périodique"</formula>
    </cfRule>
  </conditionalFormatting>
  <dataValidations count="11">
    <dataValidation allowBlank="1" showInputMessage="1" showErrorMessage="1" prompt="Inserire le informazioni relative al pagamento (o ai pagamenti) e alle ipotesi formulate." sqref="M16:M27 M35:M46" xr:uid="{82B52E62-D769-4549-BF68-18783D90A844}"/>
    <dataValidation allowBlank="1" showInputMessage="1" showErrorMessage="1" prompt="Inserire l'anno del primo pagamento periodico." sqref="H16:H27 H35:H46" xr:uid="{BFD0542B-518A-44CC-8FE1-39756B76CCAA}"/>
    <dataValidation allowBlank="1" showInputMessage="1" showErrorMessage="1" prompt="Immettere un valore" sqref="D16:F27 D35:F46" xr:uid="{56D8B248-D8D0-4180-ABB7-75F01CEE42B2}"/>
    <dataValidation allowBlank="1" showInputMessage="1" showErrorMessage="1" prompt="Immettere un testo" sqref="C16:C27 C35:C46" xr:uid="{CD6718E1-20DD-4B8A-AE58-9D52FF32725D}"/>
    <dataValidation allowBlank="1" showInputMessage="1" showErrorMessage="1" promptTitle="Durée d'analyse" prompt="Il periodo dovrebbe corrispondere in linea di principio al periodo di ammortamento degli investimenti e non dovrebbe essere inferiore a 10 anni." sqref="D10" xr:uid="{FE64A89E-837E-448F-B311-1E093106A08C}"/>
    <dataValidation type="list" allowBlank="1" showInputMessage="1" showErrorMessage="1" sqref="B16:B27 B35:B46" xr:uid="{EEFDAC4F-9B3D-4336-8462-D7044D8C944C}">
      <formula1>$K$9:$K$11</formula1>
    </dataValidation>
    <dataValidation allowBlank="1" showInputMessage="1" showErrorMessage="1" prompt="Inserire la data nel formato gg.mm.aaaa" sqref="C7" xr:uid="{D21E8237-2949-4001-954E-68EB175AA7B1}"/>
    <dataValidation allowBlank="1" showInputMessage="1" showErrorMessage="1" prompt="Opzione facoltativa per definire la data dell'ultimo pagamento periodico. Lasciare vuoto per impostazione predefinita." sqref="J16:J27 J35:J46" xr:uid="{3F618067-312E-4FCD-BC55-4E9A0DC6B926}"/>
    <dataValidation allowBlank="1" showInputMessage="1" showErrorMessage="1" prompt="Inserire l'anno di pagamento." sqref="G16:G27 G35:G46" xr:uid="{C2229777-15BC-4759-B34E-4160D6DE55DC}"/>
    <dataValidation allowBlank="1" showInputMessage="1" showErrorMessage="1" prompt="Inserire la periodicità dei pagamenti in anni. Ad esempio &quot;5&quot; per un pagamento ogni 5 anni." sqref="I16:I27 I35:I46" xr:uid="{CA29643E-A75D-4086-9AB4-5049FFBF0DDF}"/>
    <dataValidation allowBlank="1" showInputMessage="1" showErrorMessage="1" prompt="Inserire il nome della impresa di trasporto." sqref="C5" xr:uid="{01DC87E0-C5C5-44E1-BCE6-AE0D983EF256}"/>
  </dataValidations>
  <printOptions horizontalCentered="1" verticalCentered="1"/>
  <pageMargins left="0.82677165354330717" right="0.82677165354330717" top="0.35433070866141736" bottom="0.35433070866141736" header="0.11811023622047245" footer="0.11811023622047245"/>
  <pageSetup paperSize="8" scale="6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4</vt:i4>
      </vt:variant>
      <vt:variant>
        <vt:lpstr>Benannte Bereiche</vt:lpstr>
      </vt:variant>
      <vt:variant>
        <vt:i4>2</vt:i4>
      </vt:variant>
    </vt:vector>
  </HeadingPairs>
  <TitlesOfParts>
    <vt:vector size="6" baseType="lpstr">
      <vt:lpstr>Allegato 1_Pianificazione</vt:lpstr>
      <vt:lpstr>Allegato 3_Bil. &amp; finanziamento</vt:lpstr>
      <vt:lpstr>Allegato 6_ACB (esempio)</vt:lpstr>
      <vt:lpstr>Allegato 6_ACB (modello)</vt:lpstr>
      <vt:lpstr>'Allegato 6_ACB (esempio)'!Taux</vt:lpstr>
      <vt:lpstr>'Allegato 6_ACB (modello)'!Taux</vt:lpstr>
    </vt:vector>
  </TitlesOfParts>
  <Company>Bundesverwaltung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 Borgne Christophe BAV</dc:creator>
  <cp:lastModifiedBy>Steck Monika BAV</cp:lastModifiedBy>
  <cp:lastPrinted>2023-01-09T13:35:03Z</cp:lastPrinted>
  <dcterms:created xsi:type="dcterms:W3CDTF">2021-11-25T16:41:54Z</dcterms:created>
  <dcterms:modified xsi:type="dcterms:W3CDTF">2023-05-30T11:48:42Z</dcterms:modified>
</cp:coreProperties>
</file>